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82" documentId="13_ncr:1_{F6CB121F-512D-4AA6-A0C1-0FB36C537598}" xr6:coauthVersionLast="47" xr6:coauthVersionMax="47" xr10:uidLastSave="{CFC9208D-D5FA-4E3A-A61B-ADAC70609215}"/>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G2" i="6"/>
  <c r="G3" i="6"/>
  <c r="I2" i="6"/>
  <c r="I3" i="6"/>
  <c r="J2" i="6"/>
  <c r="J3" i="6"/>
  <c r="L2" i="6"/>
  <c r="L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<sst xmlns="http://schemas.openxmlformats.org/spreadsheetml/2006/main" count="180269" uniqueCount="39119">
  <si>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</si>
  <si>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</si>
  <si>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</si>
  <si>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</si>
  <si>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</si>
  <si>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</si>
  <si>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</si>
  <si>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</si>
  <si>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</si>
  <si>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</si>
  <si>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</si>
  <si>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</si>
  <si>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</si>
  <si>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</si>
  <si>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</si>
  <si>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</si>
  <si>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</si>
  <si>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</si>
  <si>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</si>
  <si>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</si>
  <si>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</si>
  <si>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</si>
  <si>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</si>
  <si>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</si>
  <si>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</si>
  <si>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</si>
  <si>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</si>
  <si>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</si>
  <si>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</si>
  <si>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</si>
  <si>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</si>
  <si>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</si>
  <si>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</si>
  <si>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</si>
  <si>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</si>
  <si>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</si>
  <si>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</si>
  <si>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</si>
  <si>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</si>
  <si>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</si>
  <si>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</si>
  <si>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</si>
  <si>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</si>
  <si>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</si>
  <si>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</si>
  <si>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</si>
  <si>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</si>
  <si>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</si>
  <si>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</si>
  <si>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</si>
  <si>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</si>
  <si>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</si>
  <si>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</si>
  <si>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</si>
  <si>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</si>
  <si>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</si>
  <si>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</si>
  <si>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</si>
  <si>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</si>
  <si>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</si>
  <si>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</si>
  <si>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</si>
  <si>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</si>
  <si>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</si>
  <si>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</si>
  <si>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</si>
  <si>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</si>
  <si>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</si>
  <si>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</si>
  <si>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</si>
  <si>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</si>
  <si>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</si>
  <si>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</si>
  <si>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</si>
  <si>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</si>
  <si>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</si>
  <si>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</si>
  <si>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</si>
  <si>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</si>
  <si>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</si>
  <si>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</si>
  <si>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</si>
  <si>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</si>
  <si>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</si>
  <si>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</si>
  <si>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</si>
  <si>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</si>
  <si>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</si>
  <si>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</si>
  <si>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</si>
  <si>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</si>
  <si>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</si>
  <si>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</si>
  <si>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</si>
  <si>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</si>
  <si>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</si>
  <si>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</si>
  <si>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</si>
  <si>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</si>
  <si>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</si>
  <si>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</si>
  <si>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</si>
  <si>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</si>
  <si>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</si>
  <si>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</si>
  <si>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</si>
  <si>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</si>
  <si>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</si>
  <si>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</si>
  <si>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</si>
  <si>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</si>
  <si>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</si>
  <si>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</si>
  <si>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</si>
  <si>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</si>
  <si>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</si>
  <si>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</si>
  <si>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</si>
  <si>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</si>
  <si>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</si>
  <si>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</si>
  <si>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</si>
  <si>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</si>
  <si>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</si>
  <si>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</si>
  <si>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</si>
  <si>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</si>
  <si>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</si>
  <si>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</si>
  <si>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</si>
  <si>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</si>
  <si>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</si>
  <si>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</si>
  <si>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</si>
  <si>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</si>
  <si>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</si>
  <si>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</si>
  <si>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</si>
  <si>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</si>
  <si>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</si>
  <si>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</si>
  <si>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</si>
  <si>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</si>
  <si>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</si>
  <si>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</si>
  <si>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</si>
  <si>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</si>
  <si>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</si>
  <si>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</si>
  <si>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</si>
  <si>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</si>
  <si>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</si>
  <si>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</si>
  <si>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</si>
  <si>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</si>
  <si>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</si>
  <si>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</si>
  <si>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</si>
  <si>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</si>
  <si>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</si>
  <si>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</si>
  <si>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</si>
  <si>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</si>
  <si>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</si>
  <si>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</si>
  <si>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</si>
  <si>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</si>
  <si>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</si>
  <si>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</si>
  <si>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</si>
  <si>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</si>
  <si>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</si>
  <si>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</si>
  <si>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</si>
  <si>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</si>
  <si>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</si>
  <si>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</si>
  <si>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</si>
  <si>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</si>
  <si>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</si>
  <si>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</si>
  <si>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</si>
  <si>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</si>
  <si>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</si>
  <si>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</si>
  <si>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</si>
  <si>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</si>
  <si>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</si>
  <si>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</si>
  <si>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</si>
  <si>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</si>
  <si>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</si>
  <si>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</si>
  <si>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</si>
  <si>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</si>
  <si>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</si>
  <si>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</si>
  <si>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</si>
  <si>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</si>
  <si>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</si>
  <si>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</si>
  <si>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</si>
  <si>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</si>
  <si>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</si>
  <si>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</si>
  <si>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</si>
  <si>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</si>
  <si>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</si>
  <si>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</si>
  <si>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</si>
  <si>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</si>
  <si>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</si>
  <si>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</si>
  <si>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</si>
  <si>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</si>
  <si>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</si>
  <si>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</si>
  <si>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</si>
  <si>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</si>
  <si>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</si>
  <si>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</si>
  <si>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</si>
  <si>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</si>
  <si>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</si>
  <si>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</si>
  <si>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</si>
  <si>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</si>
  <si>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</si>
  <si>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</si>
  <si>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</si>
  <si>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</si>
  <si>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</si>
  <si>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</si>
  <si>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</si>
  <si>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</si>
  <si>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</si>
  <si>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</si>
  <si>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</si>
  <si>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</si>
  <si>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</si>
  <si>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</si>
  <si>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</si>
  <si>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</si>
  <si>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</si>
  <si>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</si>
  <si>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</si>
  <si>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</si>
  <si>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</si>
  <si>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</si>
  <si>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</si>
  <si>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</si>
  <si>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</si>
  <si>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</si>
  <si>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</si>
  <si>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</si>
  <si>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</si>
  <si>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</si>
  <si>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</si>
  <si>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</si>
  <si>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</si>
  <si>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</si>
  <si>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</si>
  <si>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</si>
  <si>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</si>
  <si>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</si>
  <si>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</si>
  <si>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</si>
  <si>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</si>
  <si>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</si>
  <si>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</si>
  <si>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</si>
  <si>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</si>
  <si>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</si>
  <si>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</si>
  <si>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</si>
  <si>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</si>
  <si>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</si>
  <si>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</si>
  <si>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</si>
  <si>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</si>
  <si>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</si>
  <si>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</si>
  <si>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</si>
  <si>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</si>
  <si>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</si>
  <si>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</si>
  <si>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</si>
  <si>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</si>
  <si>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</si>
  <si>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</si>
  <si>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</si>
  <si>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</si>
  <si>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</si>
  <si>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</si>
  <si>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</si>
  <si>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</si>
  <si>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</si>
  <si>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</si>
  <si>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</si>
  <si>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</si>
  <si>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</si>
  <si>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</si>
  <si>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</si>
  <si>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</si>
  <si>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</si>
  <si>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</si>
  <si>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</si>
  <si>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</si>
  <si>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</si>
  <si>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</si>
  <si>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</si>
  <si>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</si>
  <si>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</si>
  <si>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</si>
  <si>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</si>
  <si>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</si>
  <si>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</si>
  <si>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</si>
  <si>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</si>
  <si>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</si>
  <si>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</si>
  <si>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</si>
  <si>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</si>
  <si>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</si>
  <si>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</si>
  <si>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</si>
  <si>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</si>
  <si>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</si>
  <si>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</si>
  <si>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</si>
  <si>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</si>
  <si>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</si>
  <si>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</si>
  <si>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</si>
  <si>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</si>
  <si>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</si>
  <si>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</si>
  <si>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</si>
  <si>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</si>
  <si>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</si>
  <si>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</si>
  <si>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</si>
  <si>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</si>
  <si>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</si>
  <si>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</si>
  <si>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</si>
  <si>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</si>
  <si>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</si>
  <si>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</si>
  <si>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</si>
  <si>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</si>
  <si>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</si>
  <si>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</si>
  <si>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</si>
  <si>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</si>
  <si>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</si>
  <si>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</si>
  <si>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</si>
  <si>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</si>
  <si>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</si>
  <si>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</si>
  <si>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</si>
  <si>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</si>
  <si>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</si>
  <si>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</si>
  <si>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</si>
  <si>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</si>
  <si>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</si>
  <si>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</si>
  <si>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</si>
  <si>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</si>
  <si>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</si>
  <si>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</si>
  <si>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</si>
  <si>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</si>
  <si>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</si>
  <si>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</si>
  <si>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</si>
  <si>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</si>
  <si>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</si>
  <si>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</si>
  <si>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</si>
  <si>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</si>
  <si>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</si>
  <si>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</si>
  <si>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</si>
  <si>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</si>
  <si>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</si>
  <si>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</si>
  <si>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</si>
  <si>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</si>
  <si>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</si>
  <si>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</si>
  <si>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</si>
  <si>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</si>
  <si>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</si>
  <si>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</si>
  <si>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</si>
  <si>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</si>
  <si>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</si>
  <si>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</si>
  <si>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</si>
  <si>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</si>
  <si>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</si>
  <si>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</si>
  <si>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</si>
  <si>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</si>
  <si>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</si>
  <si>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</si>
  <si>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</si>
  <si>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</si>
  <si>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</si>
  <si>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</si>
  <si>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</si>
  <si>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</si>
  <si>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</si>
  <si>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</si>
  <si>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</si>
  <si>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</si>
  <si>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</si>
  <si>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</si>
  <si>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</si>
  <si>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</si>
  <si>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</si>
  <si>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</si>
  <si>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</si>
  <si>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</si>
  <si>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</si>
  <si>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</si>
  <si>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</si>
  <si>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</si>
  <si>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</si>
  <si>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</si>
  <si>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</si>
  <si>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</si>
  <si>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</si>
  <si>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</si>
  <si>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</si>
  <si>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</si>
  <si>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</si>
  <si>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</si>
  <si>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</si>
  <si>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</si>
  <si>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</si>
  <si>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</si>
  <si>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</si>
  <si>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</si>
  <si>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</si>
  <si>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</si>
  <si>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</si>
  <si>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</si>
  <si>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</si>
  <si>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</si>
  <si>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</si>
  <si>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</si>
  <si>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</si>
  <si>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</si>
  <si>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</si>
  <si>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</si>
  <si>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</si>
  <si>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</si>
  <si>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</si>
  <si>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</si>
  <si>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</si>
  <si>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</si>
  <si>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</si>
  <si>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</si>
  <si>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</si>
  <si>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</si>
  <si>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</si>
  <si>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</si>
  <si>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</si>
  <si>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</si>
  <si>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</si>
  <si>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</si>
  <si>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</si>
  <si>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</si>
  <si>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</si>
  <si>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</si>
  <si>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</si>
  <si>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</si>
  <si>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</si>
  <si>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</si>
  <si>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</si>
  <si>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</si>
  <si>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</si>
  <si>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</si>
  <si>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</si>
  <si>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</si>
  <si>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</si>
  <si>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</si>
  <si>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</si>
  <si>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</si>
  <si>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</si>
  <si>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</si>
  <si>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</si>
  <si>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</si>
  <si>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</si>
  <si>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</si>
  <si>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</si>
  <si>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</si>
  <si>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</si>
  <si>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</si>
  <si>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</si>
  <si>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</si>
  <si>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</si>
  <si>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</si>
  <si>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</si>
  <si>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</si>
  <si>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</si>
  <si>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</si>
  <si>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</si>
  <si>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</si>
  <si>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</si>
  <si>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</si>
  <si>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</si>
  <si>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</si>
  <si>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</si>
  <si>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</si>
  <si>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</si>
  <si>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</si>
  <si>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</si>
  <si>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</si>
  <si>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</si>
  <si>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</si>
  <si>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</si>
  <si>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</si>
  <si>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</si>
  <si>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</si>
  <si>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</si>
  <si>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</si>
  <si>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</si>
  <si>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</si>
  <si>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</si>
  <si>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</si>
  <si>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</si>
  <si>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</si>
  <si>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</si>
  <si>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</si>
  <si>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</si>
  <si>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</si>
  <si>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</si>
  <si>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</si>
  <si>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</si>
  <si>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</si>
  <si>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</si>
  <si>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</si>
  <si>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</si>
  <si>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</si>
  <si>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</si>
  <si>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</si>
  <si>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</si>
  <si>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</si>
  <si>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</si>
  <si>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</si>
  <si>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</si>
  <si>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</si>
  <si>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</si>
  <si>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</si>
  <si>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</si>
  <si>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</si>
  <si>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</si>
  <si>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</si>
  <si>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</si>
  <si>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</si>
  <si>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</si>
  <si>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</si>
  <si>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</si>
  <si>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</si>
  <si>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</si>
  <si>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</si>
  <si>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</si>
  <si>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</si>
  <si>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</si>
  <si>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</si>
  <si>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</si>
  <si>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</si>
  <si>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</si>
  <si>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</si>
  <si>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</si>
  <si>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</si>
  <si>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</si>
  <si>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</si>
  <si>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</si>
  <si>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</si>
  <si>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</si>
  <si>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</si>
  <si>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</si>
  <si>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</si>
  <si>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</si>
  <si>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</si>
  <si>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</si>
  <si>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</si>
  <si>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</si>
  <si>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</si>
  <si>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</si>
  <si>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</si>
  <si>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</si>
  <si>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</si>
  <si>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</si>
  <si>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</si>
  <si>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</si>
  <si>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</si>
  <si>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</si>
  <si>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</si>
  <si>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</si>
  <si>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</si>
  <si>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</si>
  <si>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</si>
  <si>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</si>
  <si>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</si>
  <si>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</si>
  <si>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</si>
  <si>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</si>
  <si>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</si>
  <si>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</si>
  <si>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</si>
  <si>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</si>
  <si>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</si>
  <si>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</si>
  <si>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</si>
  <si>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</si>
  <si>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</si>
  <si>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</si>
  <si>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</si>
  <si>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</si>
  <si>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</si>
  <si>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</si>
  <si>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</si>
  <si>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</si>
  <si>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</si>
  <si>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</si>
  <si>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</si>
  <si>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</si>
  <si>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</si>
  <si>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</si>
  <si>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</si>
  <si>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</si>
  <si>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</si>
  <si>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</si>
  <si>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</si>
  <si>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</si>
  <si>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</si>
  <si>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</si>
  <si>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</si>
  <si>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</si>
  <si>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</si>
  <si>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</si>
  <si>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</si>
  <si>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</si>
  <si>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</si>
  <si>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</si>
  <si>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</si>
  <si>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</si>
  <si>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</si>
  <si>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</si>
  <si>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</si>
  <si>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</si>
  <si>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</si>
  <si>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</si>
  <si>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</si>
  <si>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</si>
  <si>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</si>
  <si>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</si>
  <si>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</si>
  <si>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</si>
  <si>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</si>
  <si>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</si>
  <si>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</si>
  <si>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</si>
  <si>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</si>
  <si>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</si>
  <si>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</si>
  <si>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</si>
  <si>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</si>
  <si>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</si>
  <si>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</si>
  <si>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</si>
  <si>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</si>
  <si>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</si>
  <si>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</si>
  <si>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</si>
  <si>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</si>
  <si>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</si>
  <si>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</si>
  <si>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</si>
  <si>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</si>
  <si>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</si>
  <si>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</si>
  <si>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</si>
  <si>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</si>
  <si>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</si>
  <si>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</si>
  <si>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</si>
  <si>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</si>
  <si>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</si>
  <si>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</si>
  <si>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</si>
  <si>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</si>
  <si>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</si>
  <si>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</si>
  <si>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</si>
  <si>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</si>
  <si>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</si>
  <si>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</si>
  <si>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</si>
  <si>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</si>
  <si>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</si>
  <si>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</si>
  <si>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</si>
  <si>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</si>
  <si>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</si>
  <si>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</si>
  <si>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</si>
  <si>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</si>
  <si>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</si>
  <si>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</si>
  <si>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</si>
  <si>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</si>
  <si>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</si>
  <si>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</si>
  <si>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</si>
  <si>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</si>
  <si>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</si>
  <si>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</si>
  <si>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</si>
  <si>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</si>
  <si>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</si>
  <si>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</si>
  <si>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</si>
  <si>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</si>
  <si>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</si>
  <si>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</si>
  <si>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</si>
  <si>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</si>
  <si>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</si>
  <si>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</si>
  <si>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</si>
  <si>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</si>
  <si>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</si>
  <si>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</si>
  <si>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</si>
  <si>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</si>
  <si>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</si>
  <si>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</si>
  <si>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</si>
  <si>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</si>
  <si>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</si>
  <si>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</si>
  <si>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</si>
  <si>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</si>
  <si>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</si>
  <si>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</si>
  <si>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</si>
  <si>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</si>
  <si>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</si>
  <si>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</si>
  <si>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</si>
  <si>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</si>
  <si>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</si>
  <si>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</si>
  <si>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</si>
  <si>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</si>
  <si>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</si>
  <si>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</si>
  <si>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</si>
  <si>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</si>
  <si>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</si>
  <si>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</si>
  <si>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</si>
  <si>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</si>
  <si>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</si>
  <si>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</si>
  <si>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</si>
  <si>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</si>
  <si>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</si>
  <si>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</si>
  <si>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</si>
  <si>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</si>
  <si>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</si>
  <si>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</si>
  <si>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</si>
  <si>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</si>
  <si>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</si>
  <si>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</si>
  <si>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</si>
  <si>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</si>
  <si>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</si>
  <si>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</si>
  <si>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</si>
  <si>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</si>
  <si>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</si>
  <si>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</si>
  <si>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</si>
  <si>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</si>
  <si>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</si>
  <si>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</si>
  <si>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</si>
  <si>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</si>
  <si>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</si>
  <si>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</si>
  <si>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</si>
  <si>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</si>
  <si>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</si>
  <si>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</si>
  <si>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</si>
  <si>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</si>
  <si>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</si>
  <si>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</si>
  <si>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</si>
  <si>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</si>
  <si>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</si>
  <si>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</si>
  <si>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</si>
  <si>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</si>
  <si>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</si>
  <si>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</si>
  <si>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</si>
  <si>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</si>
  <si>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</si>
  <si>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</si>
  <si>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</si>
  <si>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</si>
  <si>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</si>
  <si>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</si>
  <si>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</si>
  <si>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</si>
  <si>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</si>
  <si>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</si>
  <si>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</si>
  <si>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</si>
  <si>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</si>
  <si>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</si>
  <si>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</si>
  <si>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</si>
  <si>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</si>
  <si>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</si>
  <si>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</si>
  <si>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</si>
  <si>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</si>
  <si>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</si>
  <si>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</si>
  <si>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</si>
  <si>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</si>
  <si>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</si>
  <si>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</si>
  <si>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</si>
  <si>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</si>
  <si>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</si>
  <si>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</si>
  <si>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</si>
  <si>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</si>
  <si>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</si>
  <si>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</si>
  <si>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</si>
  <si>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</si>
  <si>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</si>
  <si>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</si>
  <si>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</si>
  <si>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</si>
  <si>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</si>
  <si>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</si>
  <si>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</si>
  <si>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</si>
  <si>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</si>
  <si>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</si>
  <si>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</si>
  <si>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</si>
  <si>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</si>
  <si>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</si>
  <si>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</si>
  <si>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</si>
  <si>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</si>
  <si>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</si>
  <si>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</si>
  <si>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</si>
  <si>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</si>
  <si>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</si>
  <si>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</si>
  <si>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</si>
  <si>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</si>
  <si>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</si>
  <si>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</si>
  <si>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</si>
  <si>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</si>
  <si>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</si>
  <si>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</si>
  <si>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</si>
  <si>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</si>
  <si>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</si>
  <si>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</si>
  <si>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</si>
  <si>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</si>
  <si>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</si>
  <si>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</si>
  <si>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</si>
  <si>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</si>
  <si>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</si>
  <si>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</si>
  <si>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</si>
  <si>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</si>
  <si>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</si>
  <si>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</si>
  <si>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</si>
  <si>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</si>
  <si>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</si>
  <si>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</si>
  <si>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</si>
  <si>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</si>
  <si>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</si>
  <si>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</si>
  <si>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</si>
  <si>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</si>
  <si>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</si>
  <si>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</si>
  <si>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</si>
  <si>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</si>
  <si>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</si>
  <si>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</si>
  <si>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</si>
  <si>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</si>
  <si>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</si>
  <si>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</si>
  <si>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</si>
  <si>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</si>
  <si>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</si>
  <si>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</si>
  <si>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</si>
  <si>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</si>
  <si>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</si>
  <si>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</si>
  <si>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</si>
  <si>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</si>
  <si>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</si>
  <si>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</si>
  <si>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</si>
  <si>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</si>
  <si>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</si>
  <si>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</si>
  <si>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</si>
  <si>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</si>
  <si>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</si>
  <si>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</si>
  <si>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</si>
  <si>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</si>
  <si>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</si>
  <si>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</si>
  <si>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</si>
  <si>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</si>
  <si>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</si>
  <si>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</si>
  <si>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</si>
  <si>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</si>
  <si>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</si>
  <si>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</si>
  <si>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</si>
  <si>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</si>
  <si>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</si>
  <si>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</si>
  <si>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</si>
  <si>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</si>
  <si>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</si>
  <si>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</si>
  <si>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</si>
  <si>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</si>
  <si>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</si>
  <si>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</si>
  <si>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</si>
  <si>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</si>
  <si>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</si>
  <si>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</si>
  <si>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</si>
  <si>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</si>
  <si>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</si>
  <si>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</si>
  <si>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</si>
  <si>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</si>
  <si>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</si>
  <si>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</si>
  <si>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</si>
  <si>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</si>
  <si>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</si>
  <si>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</si>
  <si>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</si>
  <si>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</si>
  <si>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</si>
  <si>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</si>
  <si>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</si>
  <si>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</si>
  <si>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</si>
  <si>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</si>
  <si>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</si>
  <si>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</si>
  <si>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</si>
  <si>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</si>
  <si>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</si>
  <si>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</si>
  <si>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</si>
  <si>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</si>
  <si>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</si>
  <si>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</si>
  <si>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</si>
  <si>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</si>
  <si>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</si>
  <si>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</si>
  <si>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</si>
  <si>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</si>
  <si>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</si>
  <si>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</si>
  <si>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</si>
  <si>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</si>
  <si>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</si>
  <si>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</si>
  <si>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</si>
  <si>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</si>
  <si>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</si>
  <si>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</si>
  <si>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</si>
  <si>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</si>
  <si>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</si>
  <si>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</si>
  <si>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</si>
  <si>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</si>
  <si>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</si>
  <si>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</si>
  <si>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</si>
  <si>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</si>
  <si>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</si>
  <si>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</si>
  <si>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</si>
  <si>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</si>
  <si>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</si>
  <si>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</si>
  <si>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</si>
  <si>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</si>
  <si>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</si>
  <si>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</si>
  <si>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</si>
  <si>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</si>
  <si>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</si>
  <si>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</si>
  <si>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</si>
  <si>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</si>
  <si>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</si>
  <si>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</si>
  <si>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</si>
  <si>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</si>
  <si>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</si>
  <si>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</si>
  <si>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</si>
  <si>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</si>
  <si>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</si>
  <si>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</si>
  <si>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</si>
  <si>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</si>
  <si>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</si>
  <si>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</si>
  <si>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</si>
  <si>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</si>
  <si>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</si>
  <si>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</si>
  <si>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</si>
  <si>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</si>
  <si>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</si>
  <si>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</si>
  <si>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</si>
  <si>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</si>
  <si>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</si>
  <si>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</si>
  <si>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</si>
  <si>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</si>
  <si>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</si>
  <si>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</si>
  <si>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</si>
  <si>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</si>
  <si>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</si>
  <si>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</si>
  <si>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</si>
  <si>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</si>
  <si>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</si>
  <si>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</si>
  <si>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</si>
  <si>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</si>
  <si>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</si>
  <si>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</si>
  <si>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</si>
  <si>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</si>
  <si>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</si>
  <si>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</si>
  <si>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</si>
  <si>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</si>
  <si>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</si>
  <si>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</si>
  <si>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</si>
  <si>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</si>
  <si>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</si>
  <si>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</si>
  <si>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</si>
  <si>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</si>
  <si>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</si>
  <si>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</si>
  <si>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</si>
  <si>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</si>
  <si>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</si>
  <si>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</si>
  <si>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</si>
  <si>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</si>
  <si>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</si>
  <si>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</si>
  <si>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</si>
  <si>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</si>
  <si>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</si>
  <si>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</si>
  <si>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</si>
  <si>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</si>
  <si>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</si>
  <si>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</si>
  <si>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</si>
  <si>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</si>
  <si>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</si>
  <si>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</si>
  <si>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</si>
  <si>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</si>
  <si>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</si>
  <si>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</si>
  <si>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</si>
  <si>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</si>
  <si>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</si>
  <si>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</si>
  <si>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</si>
  <si>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</si>
  <si>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</si>
  <si>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</si>
  <si>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</si>
  <si>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</si>
  <si>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</si>
  <si>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</si>
  <si>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</si>
  <si>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</si>
  <si>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</si>
  <si>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</si>
  <si>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</si>
  <si>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</si>
  <si>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</si>
  <si>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</si>
  <si>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</si>
  <si>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</si>
  <si>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</si>
  <si>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</si>
  <si>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</si>
  <si>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</si>
  <si>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</si>
  <si>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</si>
  <si>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</si>
  <si>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</si>
  <si>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</si>
  <si>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</si>
  <si>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</si>
  <si>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</si>
  <si>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</si>
  <si>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</si>
  <si>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</si>
  <si>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</si>
  <si>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</si>
  <si>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</si>
  <si>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</si>
  <si>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</si>
  <si>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</si>
  <si>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</si>
  <si>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</si>
  <si>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</si>
  <si>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</si>
  <si>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</si>
  <si>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</si>
  <si>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</si>
  <si>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</si>
  <si>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</si>
  <si>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</si>
  <si>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</si>
  <si>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</si>
  <si>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</si>
  <si>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</si>
  <si>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</si>
  <si>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</si>
  <si>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</si>
  <si>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</si>
  <si>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</si>
  <si>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</si>
  <si>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</si>
  <si>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</si>
  <si>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</si>
  <si>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</si>
  <si>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</si>
  <si>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</si>
  <si>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</si>
  <si>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</si>
  <si>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</si>
  <si>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</si>
  <si>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</si>
  <si>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</si>
  <si>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</si>
  <si>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</si>
  <si>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</si>
  <si>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</si>
  <si>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</si>
  <si>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</si>
  <si>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</si>
  <si>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</si>
  <si>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</si>
  <si>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</si>
  <si>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</si>
  <si>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</si>
  <si>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</si>
  <si>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</si>
  <si>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</si>
  <si>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</si>
  <si>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</si>
  <si>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</si>
  <si>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</si>
  <si>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</si>
  <si>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</si>
  <si>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</si>
  <si>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</si>
  <si>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</si>
  <si>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</si>
  <si>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</si>
  <si>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</si>
  <si>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</si>
  <si>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</si>
  <si>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</si>
  <si>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</si>
  <si>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</si>
  <si>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</si>
  <si>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</si>
  <si>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</si>
  <si>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</si>
  <si>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</si>
  <si>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</si>
  <si>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</si>
  <si>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</si>
  <si>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</si>
  <si>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</si>
  <si>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</si>
  <si>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</si>
  <si>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</si>
  <si>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</si>
  <si>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</si>
  <si>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</si>
  <si>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</si>
  <si>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</si>
  <si>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</si>
  <si>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</si>
  <si>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</si>
  <si>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</si>
  <si>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</si>
  <si>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</si>
  <si>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</si>
  <si>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</si>
  <si>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</si>
  <si>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</si>
  <si>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</si>
  <si>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</si>
  <si>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</si>
  <si>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</si>
  <si>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</si>
  <si>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</si>
  <si>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</si>
  <si>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</si>
  <si>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</si>
  <si>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</si>
  <si>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</si>
  <si>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</si>
  <si>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</si>
  <si>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</si>
  <si>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</si>
  <si>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</si>
  <si>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</si>
  <si>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</si>
  <si>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</si>
  <si>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</si>
  <si>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</si>
  <si>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</si>
  <si>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</si>
  <si>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</si>
  <si>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</si>
  <si>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</si>
  <si>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</si>
  <si>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</si>
  <si>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</si>
  <si>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</si>
  <si>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</si>
  <si>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</si>
  <si>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</si>
  <si>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</si>
  <si>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</si>
  <si>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</si>
  <si>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</si>
  <si>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</si>
  <si>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</si>
  <si>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</si>
  <si>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</si>
  <si>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</si>
  <si>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</si>
  <si>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</si>
  <si>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</si>
  <si>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</si>
  <si>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</si>
  <si>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</si>
  <si>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</si>
  <si>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</si>
  <si>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</si>
  <si>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</si>
  <si>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</si>
  <si>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</si>
  <si>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</si>
  <si>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</si>
  <si>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</si>
  <si>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</si>
  <si>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</si>
  <si>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</si>
  <si>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</si>
  <si>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</si>
  <si>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</si>
  <si>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</si>
  <si>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</si>
  <si>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</si>
  <si>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</si>
  <si>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</si>
  <si>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</si>
  <si>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</si>
  <si>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</si>
  <si>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</si>
  <si>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</si>
  <si>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</si>
  <si>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</si>
  <si>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</si>
  <si>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</si>
  <si>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</si>
  <si>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</si>
  <si>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</si>
  <si>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</si>
  <si>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</si>
  <si>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</si>
  <si>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</si>
  <si>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</si>
  <si>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</si>
  <si>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</si>
  <si>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</si>
  <si>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</si>
  <si>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</si>
  <si>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</si>
  <si>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</si>
  <si>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</si>
  <si>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</si>
  <si>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</si>
  <si>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</si>
  <si>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</si>
  <si>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</si>
  <si>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</si>
  <si>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</si>
  <si>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</si>
  <si>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</si>
  <si>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</si>
  <si>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</si>
  <si>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</si>
  <si>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</si>
  <si>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</si>
  <si>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</si>
  <si>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</si>
  <si>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</si>
  <si>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</si>
  <si>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</si>
  <si>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</si>
  <si>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</si>
  <si>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</si>
  <si>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</si>
  <si>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</si>
  <si>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</si>
  <si>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</si>
  <si>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</si>
  <si>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</si>
  <si>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</si>
  <si>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</si>
  <si>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</si>
  <si>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</si>
  <si>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</si>
  <si>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</si>
  <si>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</si>
  <si>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</si>
  <si>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</si>
  <si>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</si>
  <si>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</si>
  <si>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</si>
  <si>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</si>
  <si>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</si>
  <si>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</si>
  <si>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</si>
  <si>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</si>
  <si>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</si>
  <si>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</si>
  <si>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</si>
  <si>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</si>
  <si>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</si>
  <si>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</si>
  <si>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</si>
  <si>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</si>
  <si>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</si>
  <si>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</si>
  <si>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</si>
  <si>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</si>
  <si>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</si>
  <si>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</si>
  <si>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</si>
  <si>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</si>
  <si>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</si>
  <si>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</si>
  <si>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</si>
  <si>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</si>
  <si>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</si>
  <si>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</si>
  <si>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</si>
  <si>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</si>
  <si>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</si>
  <si>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</si>
  <si>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</si>
  <si>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</si>
  <si>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</si>
  <si>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</si>
  <si>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</si>
  <si>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</si>
  <si>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</si>
  <si>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</si>
  <si>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</si>
  <si>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</si>
  <si>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</si>
  <si>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</si>
  <si>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</si>
  <si>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</si>
  <si>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</si>
  <si>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</si>
  <si>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</si>
  <si>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</si>
  <si>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</si>
  <si>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</si>
  <si>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</si>
  <si>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</si>
  <si>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</si>
  <si>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</si>
  <si>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</si>
  <si>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</si>
  <si>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</si>
  <si>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</si>
  <si>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</si>
  <si>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</si>
  <si>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</si>
  <si>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</si>
  <si>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</si>
  <si>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</si>
  <si>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</si>
  <si>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</si>
  <si>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</si>
  <si>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</si>
  <si>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</si>
  <si>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</si>
  <si>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</si>
  <si>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</si>
  <si>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</si>
  <si>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</si>
  <si>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</si>
  <si>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</si>
  <si>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</si>
  <si>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</si>
  <si>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</si>
  <si>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</si>
  <si>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</si>
  <si>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</si>
  <si>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</si>
  <si>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</si>
  <si>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</si>
  <si>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</si>
  <si>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</si>
  <si>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</si>
  <si>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</si>
  <si>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</si>
  <si>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</si>
  <si>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</si>
  <si>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</si>
  <si>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</si>
  <si>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</si>
  <si>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</si>
  <si>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</si>
  <si>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</si>
  <si>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</si>
  <si>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</si>
  <si>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</si>
  <si>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</si>
  <si>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</si>
  <si>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</si>
  <si>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</si>
  <si>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</si>
  <si>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</si>
  <si>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</si>
  <si>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</si>
  <si>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</si>
  <si>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</si>
  <si>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</si>
  <si>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</si>
  <si>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</si>
  <si>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</si>
  <si>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</si>
  <si>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</si>
  <si>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</si>
  <si>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</si>
  <si>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</si>
  <si>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</si>
  <si>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</si>
  <si>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</si>
  <si>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</si>
  <si>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</si>
  <si>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</si>
  <si>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</si>
  <si>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</si>
  <si>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</si>
  <si>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</si>
  <si>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</si>
  <si>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</si>
  <si>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</si>
  <si>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</si>
  <si>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</si>
  <si>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</si>
  <si>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</si>
  <si>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</si>
  <si>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</si>
  <si>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</si>
  <si>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</si>
  <si>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</si>
  <si>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</si>
  <si>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</si>
  <si>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</si>
  <si>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</si>
  <si>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</si>
  <si>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</si>
  <si>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</si>
  <si>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</si>
  <si>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</si>
  <si>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</si>
  <si>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</si>
  <si>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</si>
  <si>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</si>
  <si>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</si>
  <si>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</si>
  <si>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</si>
  <si>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</si>
  <si>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</si>
  <si>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</si>
  <si>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</si>
  <si>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</si>
  <si>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</si>
  <si>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</si>
  <si>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</si>
  <si>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</si>
  <si>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</si>
  <si>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</si>
  <si>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</si>
  <si>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</si>
  <si>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</si>
  <si>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</si>
  <si>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</si>
  <si>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</si>
  <si>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</si>
  <si>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</si>
  <si>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</si>
  <si>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</si>
  <si>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</si>
  <si>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</si>
  <si>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</si>
  <si>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</si>
  <si>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</si>
  <si>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</si>
  <si>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</si>
  <si>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</si>
  <si>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</si>
  <si>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</si>
  <si>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</si>
  <si>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</si>
  <si>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</si>
  <si>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</si>
  <si>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</si>
  <si>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</si>
  <si>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</si>
  <si>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</si>
  <si>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</si>
  <si>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</si>
  <si>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</si>
  <si>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</si>
  <si>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</si>
  <si>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</si>
  <si>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</si>
  <si>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</si>
  <si>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</si>
  <si>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</si>
  <si>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</si>
  <si>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</si>
  <si>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</si>
  <si>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</si>
  <si>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</si>
  <si>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</si>
  <si>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</si>
  <si>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</si>
  <si>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</si>
  <si>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</si>
  <si>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</si>
  <si>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</si>
  <si>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</si>
  <si>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</si>
  <si>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</si>
  <si>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</si>
  <si>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</si>
  <si>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</si>
  <si>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</si>
  <si>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</si>
  <si>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</si>
  <si>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</si>
  <si>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</si>
  <si>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</si>
  <si>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</si>
  <si>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</si>
  <si>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</si>
  <si>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</si>
  <si>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</si>
  <si>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</si>
  <si>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</si>
  <si>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</si>
  <si>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</si>
  <si>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</si>
  <si>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</si>
  <si>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</si>
  <si>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</si>
  <si>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</si>
  <si>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</si>
  <si>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</si>
  <si>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</si>
  <si>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</si>
  <si>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</si>
  <si>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</si>
  <si>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</si>
  <si>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</si>
  <si>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</si>
  <si>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</si>
  <si>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</si>
  <si>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</si>
  <si>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</si>
  <si>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</si>
  <si>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</si>
  <si>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</si>
  <si>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</si>
  <si>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</si>
  <si>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</si>
  <si>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</si>
  <si>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</si>
  <si>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</si>
  <si>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</si>
  <si>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</si>
  <si>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</si>
  <si>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</si>
  <si>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</si>
  <si>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</si>
  <si>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</si>
  <si>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</si>
  <si>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</si>
  <si>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</si>
  <si>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</si>
  <si>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</si>
  <si>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</si>
  <si>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</si>
  <si>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</si>
  <si>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</si>
  <si>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</si>
  <si>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</si>
  <si>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</si>
  <si>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</si>
  <si>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</si>
  <si>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</si>
  <si>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</si>
  <si>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</si>
  <si>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</si>
  <si>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</si>
  <si>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</si>
  <si>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</si>
  <si>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</si>
  <si>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</si>
  <si>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</si>
  <si>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</si>
  <si>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</si>
  <si>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</si>
  <si>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</si>
  <si>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</si>
  <si>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</si>
  <si>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</si>
  <si>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</si>
  <si>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</si>
  <si>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</si>
  <si>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</si>
  <si>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</si>
  <si>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</si>
  <si>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</si>
  <si>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</si>
  <si>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</si>
  <si>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</si>
  <si>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</si>
  <si>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</si>
  <si>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</si>
  <si>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</si>
  <si>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</si>
  <si>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</si>
  <si>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</si>
  <si>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</si>
  <si>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</si>
  <si>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</si>
  <si>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</si>
  <si>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</si>
  <si>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</si>
  <si>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</si>
  <si>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</si>
  <si>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</si>
  <si>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</si>
  <si>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</si>
  <si>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</si>
  <si>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</si>
  <si>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</si>
  <si>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</si>
  <si>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</si>
  <si>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</si>
  <si>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</si>
  <si>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</si>
  <si>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</si>
  <si>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</si>
  <si>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</si>
  <si>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</si>
  <si>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</si>
  <si>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</si>
  <si>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</si>
  <si>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</si>
  <si>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</si>
  <si>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</si>
  <si>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</si>
  <si>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</si>
  <si>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</si>
  <si>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</si>
  <si>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</si>
  <si>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</si>
  <si>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</si>
  <si>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</si>
  <si>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</si>
  <si>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</si>
  <si>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</si>
  <si>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</si>
  <si>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</si>
  <si>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</si>
  <si>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</si>
  <si>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</si>
  <si>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</si>
  <si>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</si>
  <si>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</si>
  <si>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</si>
  <si>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</si>
  <si>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</si>
  <si>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</si>
  <si>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</si>
  <si>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</si>
  <si>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</si>
  <si>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</si>
  <si>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</si>
  <si>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</si>
  <si>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</si>
  <si>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</si>
  <si>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</si>
  <si>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</si>
  <si>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</si>
  <si>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</si>
  <si>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</si>
  <si>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</si>
  <si>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</si>
  <si>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</si>
  <si>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</si>
  <si>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</si>
  <si>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</si>
  <si>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</si>
  <si>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</si>
  <si>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</si>
  <si>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</si>
  <si>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</si>
  <si>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</si>
  <si>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</si>
  <si>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</si>
  <si>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</si>
  <si>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</si>
  <si>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</si>
  <si>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</si>
  <si>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</si>
  <si>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</si>
  <si>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</si>
  <si>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</si>
  <si>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</si>
  <si>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</si>
  <si>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</si>
  <si>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</si>
  <si>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</si>
  <si>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</si>
  <si>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</si>
  <si>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</si>
  <si>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</si>
  <si>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</si>
  <si>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</si>
  <si>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</si>
  <si>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</si>
  <si>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</si>
  <si>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</si>
  <si>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</si>
  <si>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</si>
  <si>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</si>
  <si>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</si>
  <si>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</si>
  <si>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</si>
  <si>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</si>
  <si>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</si>
  <si>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</si>
  <si>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</si>
  <si>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</si>
  <si>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</si>
  <si>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</si>
  <si>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</si>
  <si>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</si>
  <si>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</si>
  <si>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</si>
  <si>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</si>
  <si>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</si>
  <si>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</si>
  <si>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</si>
  <si>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</si>
  <si>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</si>
  <si>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</si>
  <si>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</si>
  <si>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</si>
  <si>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</si>
  <si>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</si>
  <si>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</si>
  <si>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</si>
  <si>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</si>
  <si>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</si>
  <si>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</si>
  <si>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</si>
  <si>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</si>
  <si>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</si>
  <si>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</si>
  <si>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</si>
  <si>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</si>
  <si>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</si>
  <si>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</si>
  <si>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</si>
  <si>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</si>
  <si>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</si>
  <si>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</si>
  <si>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</si>
  <si>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</si>
  <si>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</si>
  <si>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</si>
  <si>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</si>
  <si>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</si>
  <si>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</si>
  <si>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</si>
  <si>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</si>
  <si>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</si>
  <si>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</si>
  <si>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</si>
  <si>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</si>
  <si>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</si>
  <si>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</si>
  <si>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</si>
  <si>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</si>
  <si>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</si>
  <si>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</si>
  <si>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</si>
  <si>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</si>
  <si>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</si>
  <si>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</si>
  <si>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</si>
  <si>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</si>
  <si>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</si>
  <si>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</si>
  <si>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</si>
  <si>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</si>
  <si>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</si>
  <si>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</si>
  <si>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</si>
  <si>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</si>
  <si>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</si>
  <si>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</si>
  <si>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</si>
  <si>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</si>
  <si>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</si>
  <si>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</si>
  <si>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</si>
  <si>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</si>
  <si>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</si>
  <si>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</si>
  <si>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</si>
  <si>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</si>
  <si>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</si>
  <si>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</si>
  <si>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</si>
  <si>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</si>
  <si>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</si>
  <si>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</si>
  <si>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</si>
  <si>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</si>
  <si>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</si>
  <si>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</si>
  <si>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</si>
  <si>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</si>
  <si>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</si>
  <si>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</si>
  <si>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</si>
  <si>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</si>
  <si>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</si>
  <si>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</si>
  <si>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</si>
  <si>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</si>
  <si>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</si>
  <si>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</si>
  <si>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</si>
  <si>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</si>
  <si>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</si>
  <si>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</si>
  <si>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</si>
  <si>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</si>
  <si>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</si>
  <si>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</si>
  <si>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</si>
  <si>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</si>
  <si>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</si>
  <si>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</si>
  <si>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</si>
  <si>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</si>
  <si>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</si>
  <si>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</si>
  <si>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</si>
  <si>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</si>
  <si>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</si>
  <si>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</si>
  <si>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</si>
  <si>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</si>
  <si>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</si>
  <si>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</si>
  <si>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</si>
  <si>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</si>
  <si>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</si>
  <si>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</si>
  <si>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</si>
  <si>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</si>
  <si>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</si>
  <si>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</si>
  <si>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</si>
  <si>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</si>
  <si>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</si>
  <si>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</si>
  <si>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</si>
  <si>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</si>
  <si>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</si>
  <si>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</si>
  <si>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</si>
  <si>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</si>
  <si>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</si>
  <si>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</si>
  <si>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</si>
  <si>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</si>
  <si>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</si>
  <si>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</si>
  <si>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</si>
  <si>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</si>
  <si>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</si>
  <si>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</si>
  <si>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</si>
  <si>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</si>
  <si>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</si>
  <si>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</si>
  <si>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</si>
  <si>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</si>
  <si>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</si>
  <si>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</si>
  <si>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</si>
  <si>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</si>
  <si>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</si>
  <si>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</si>
  <si>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</si>
  <si>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</si>
  <si>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</si>
  <si>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</si>
  <si>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</si>
  <si>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</si>
  <si>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</si>
  <si>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</si>
  <si>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</si>
  <si>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</si>
  <si>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</si>
  <si>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</si>
  <si>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</si>
  <si>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</si>
  <si>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</si>
  <si>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</si>
  <si>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</si>
  <si>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</si>
  <si>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</si>
  <si>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</si>
  <si>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</si>
  <si>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</si>
  <si>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</si>
  <si>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</si>
  <si>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</si>
  <si>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</si>
  <si>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</si>
  <si>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</si>
  <si>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</si>
  <si>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</si>
  <si>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</si>
  <si>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</si>
  <si>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</si>
  <si>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</si>
  <si>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</si>
  <si>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</si>
  <si>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</si>
  <si>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</si>
  <si>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</si>
  <si>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</si>
  <si>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</si>
  <si>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</si>
  <si>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</si>
  <si>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</si>
  <si>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</si>
  <si>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</si>
  <si>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</si>
  <si>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</si>
  <si>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</si>
  <si>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</si>
  <si>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</si>
  <si>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</si>
  <si>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</si>
  <si>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</si>
  <si>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</si>
  <si>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</si>
  <si>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</si>
  <si>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</si>
  <si>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</si>
  <si>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</si>
  <si>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</si>
  <si>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</si>
  <si>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</si>
  <si>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</si>
  <si>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</si>
  <si>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</si>
  <si>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</si>
  <si>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</si>
  <si>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</si>
  <si>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</si>
  <si>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</si>
  <si>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</si>
  <si>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</si>
  <si>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</si>
  <si>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</si>
  <si>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</si>
  <si>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</si>
  <si>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</si>
  <si>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</si>
  <si>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</si>
  <si>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</si>
  <si>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</si>
  <si>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</si>
  <si>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</si>
  <si>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</si>
  <si>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</si>
  <si>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</si>
  <si>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</si>
  <si>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</si>
  <si>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</si>
  <si>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</si>
  <si>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</si>
  <si>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</si>
  <si>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</si>
  <si>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</si>
  <si>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</si>
  <si>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</si>
  <si>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</si>
  <si>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</si>
  <si>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</si>
  <si>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</si>
  <si>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</si>
  <si>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</si>
  <si>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</si>
  <si>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</si>
  <si>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</si>
  <si>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</si>
  <si>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</si>
  <si>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</si>
  <si>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</si>
  <si>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</si>
  <si>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</si>
  <si>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</si>
  <si>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</si>
  <si>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</si>
  <si>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</si>
  <si>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</si>
  <si>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</si>
  <si>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</si>
  <si>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</si>
  <si>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</si>
  <si>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</si>
  <si>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</si>
  <si>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</si>
  <si>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</si>
  <si>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</si>
  <si>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</si>
  <si>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</si>
  <si>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</si>
  <si>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</si>
  <si>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</si>
  <si>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</si>
  <si>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</si>
  <si>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</si>
  <si>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</si>
  <si>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</si>
  <si>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</si>
  <si>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</si>
  <si>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</si>
  <si>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</si>
  <si>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</si>
  <si>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</si>
  <si>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</si>
  <si>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</si>
  <si>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</si>
  <si>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</si>
  <si>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</si>
  <si>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</si>
  <si>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</si>
  <si>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</si>
  <si>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</si>
  <si>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</si>
  <si>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</si>
  <si>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</si>
  <si>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</si>
  <si>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</si>
  <si>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</si>
  <si>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</si>
  <si>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</si>
  <si>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</si>
  <si>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</si>
  <si>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</si>
  <si>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</si>
  <si>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</si>
  <si>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</si>
  <si>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</si>
  <si>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</si>
  <si>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</si>
  <si>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</si>
  <si>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</si>
  <si>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</si>
  <si>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</si>
  <si>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</si>
  <si>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</si>
  <si>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</si>
  <si>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</si>
  <si>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</si>
  <si>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</si>
  <si>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</si>
  <si>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</si>
  <si>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</si>
  <si>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</si>
  <si>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</si>
  <si>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</si>
  <si>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</si>
  <si>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</si>
  <si>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</si>
  <si>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</si>
  <si>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</si>
  <si>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</si>
  <si>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</si>
  <si>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</si>
  <si>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</si>
  <si>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</si>
  <si>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</si>
  <si>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</si>
  <si>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</si>
  <si>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</si>
  <si>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</si>
  <si>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</si>
  <si>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</si>
  <si>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</si>
  <si>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</si>
  <si>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</si>
  <si>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</si>
  <si>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</si>
  <si>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</si>
  <si>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</si>
  <si>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</si>
  <si>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</si>
  <si>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</si>
  <si>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</si>
  <si>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</si>
  <si>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</si>
  <si>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</si>
  <si>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</si>
  <si>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</si>
  <si>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</si>
  <si>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</si>
  <si>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</si>
  <si>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</si>
  <si>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</si>
  <si>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</si>
  <si>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</si>
  <si>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</si>
  <si>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</si>
  <si>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</si>
  <si>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</si>
  <si>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</si>
  <si>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</si>
  <si>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</si>
  <si>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</si>
  <si>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</si>
  <si>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</si>
  <si>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</si>
  <si>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</si>
  <si>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</si>
  <si>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</si>
  <si>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</si>
  <si>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</si>
  <si>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</si>
  <si>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</si>
  <si>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</si>
  <si>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</si>
  <si>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</si>
  <si>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</si>
  <si>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</si>
  <si>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</si>
  <si>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</si>
  <si>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</si>
  <si>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</si>
  <si>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</si>
  <si>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</si>
  <si>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</si>
  <si>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</si>
  <si>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</si>
  <si>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</si>
  <si>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</si>
  <si>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</si>
  <si>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</si>
  <si>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</si>
  <si>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</si>
  <si>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</si>
  <si>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</si>
  <si>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</si>
  <si>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</si>
  <si>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</si>
  <si>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</si>
  <si>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</si>
  <si>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</si>
  <si>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</si>
  <si>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</si>
  <si>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</si>
  <si>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</si>
  <si>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</si>
  <si>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</si>
  <si>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</si>
  <si>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</si>
  <si>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</si>
  <si>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</si>
  <si>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</si>
  <si>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</si>
  <si>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</si>
  <si>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</si>
  <si>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</si>
  <si>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</si>
  <si>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</si>
  <si>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</si>
  <si>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</si>
  <si>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</si>
  <si>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</si>
  <si>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</si>
  <si>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</si>
  <si>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</si>
  <si>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</si>
  <si>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</si>
  <si>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</si>
  <si>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</si>
  <si>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</si>
  <si>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</si>
  <si>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</si>
  <si>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</si>
  <si>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</si>
  <si>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</si>
  <si>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</si>
  <si>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</si>
  <si>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</si>
  <si>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</si>
  <si>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</si>
  <si>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</si>
  <si>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</si>
  <si>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</si>
  <si>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</si>
  <si>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</si>
  <si>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</si>
  <si>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</si>
  <si>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</si>
  <si>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</si>
  <si>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</si>
  <si>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</si>
  <si>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</si>
  <si>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</si>
  <si>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</si>
  <si>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</si>
  <si>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</si>
  <si>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</si>
  <si>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</si>
  <si>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</si>
  <si>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</si>
  <si>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</si>
  <si>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</si>
  <si>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</si>
  <si>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</si>
  <si>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</si>
  <si>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</si>
  <si>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</si>
  <si>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</si>
  <si>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</si>
  <si>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</si>
  <si>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</si>
  <si>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</si>
  <si>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</si>
  <si>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</si>
  <si>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</si>
  <si>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</si>
  <si>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</si>
  <si>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</si>
  <si>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</si>
  <si>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</si>
  <si>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</si>
  <si>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</si>
  <si>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</si>
  <si>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</si>
  <si>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</si>
  <si>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</si>
  <si>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</si>
  <si>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</si>
  <si>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</si>
  <si>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</si>
  <si>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</si>
  <si>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</si>
  <si>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</si>
  <si>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</si>
  <si>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</si>
  <si>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</si>
  <si>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</si>
  <si>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</si>
  <si>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</si>
  <si>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</si>
  <si>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</si>
  <si>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</si>
  <si>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</si>
  <si>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</si>
  <si>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</si>
  <si>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</si>
  <si>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</si>
  <si>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</si>
  <si>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</si>
  <si>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</si>
  <si>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</si>
  <si>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</si>
  <si>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</si>
  <si>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</si>
  <si>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</si>
  <si>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</si>
  <si>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</si>
  <si>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</si>
  <si>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</si>
  <si>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</si>
  <si>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</si>
  <si>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</si>
  <si>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</si>
  <si>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</si>
  <si>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</si>
  <si>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</si>
  <si>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</si>
  <si>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</si>
  <si>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</si>
  <si>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</si>
  <si>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</si>
  <si>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</si>
  <si>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</si>
  <si>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</si>
  <si>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</si>
  <si>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</si>
  <si>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</si>
  <si>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</si>
  <si>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</si>
  <si>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</si>
  <si>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</si>
  <si>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</si>
  <si>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</si>
  <si>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</si>
  <si>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</si>
  <si>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</si>
  <si>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</si>
  <si>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</si>
  <si>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</si>
  <si>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</si>
  <si>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</si>
  <si>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</si>
  <si>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</si>
  <si>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</si>
  <si>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</si>
  <si>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</si>
  <si>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</si>
  <si>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</si>
  <si>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</si>
  <si>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</si>
  <si>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</si>
  <si>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</si>
  <si>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</si>
  <si>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</si>
  <si>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</si>
  <si>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</si>
  <si>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</si>
  <si>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</si>
  <si>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</si>
  <si>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</si>
  <si>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</si>
  <si>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</si>
  <si>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</si>
  <si>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</si>
  <si>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</si>
  <si>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</si>
  <si>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</si>
  <si>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</si>
  <si>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</si>
  <si>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</si>
  <si>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</si>
  <si>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</si>
  <si>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</si>
  <si>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</si>
  <si>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</si>
  <si>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</si>
  <si>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</si>
  <si>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</si>
  <si>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</si>
  <si>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</si>
  <si>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</si>
  <si>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</si>
  <si>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</si>
  <si>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</si>
  <si>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</si>
  <si>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</si>
  <si>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</si>
  <si>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</si>
  <si>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</si>
  <si>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</si>
  <si>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</si>
  <si>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</si>
  <si>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</si>
  <si>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</si>
  <si>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</si>
  <si>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</si>
  <si>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</si>
  <si>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</si>
  <si>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</si>
  <si>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</si>
  <si>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</si>
  <si>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</si>
  <si>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</si>
  <si>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</si>
  <si>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</si>
  <si>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</si>
  <si>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</si>
  <si>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</si>
  <si>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</si>
  <si>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</si>
  <si>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</si>
  <si>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</si>
  <si>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</si>
  <si>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</si>
  <si>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</si>
  <si>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</si>
  <si>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</si>
  <si>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</si>
  <si>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</si>
  <si>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</si>
  <si>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</si>
  <si>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</si>
  <si>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</si>
  <si>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</si>
  <si>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</si>
  <si>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</si>
  <si>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</si>
  <si>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</si>
  <si>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</si>
  <si>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</si>
  <si>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</si>
  <si>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</si>
  <si>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</si>
  <si>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</si>
  <si>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</si>
  <si>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</si>
  <si>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</si>
  <si>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</si>
  <si>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</si>
  <si>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</si>
  <si>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</si>
  <si>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</si>
  <si>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</si>
  <si>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</si>
  <si>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</si>
  <si>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</si>
  <si>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</si>
  <si>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</si>
  <si>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</si>
  <si>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</si>
  <si>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</si>
  <si>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</si>
  <si>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</si>
  <si>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</si>
  <si>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</si>
  <si>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</si>
  <si>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</si>
  <si>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</si>
  <si>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</si>
  <si>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</si>
  <si>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</si>
  <si>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</si>
  <si>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</si>
  <si>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</si>
  <si>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</si>
  <si>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</si>
  <si>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</si>
  <si>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</si>
  <si>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</si>
  <si>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</si>
  <si>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</si>
  <si>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</si>
  <si>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</si>
  <si>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</si>
  <si>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</si>
  <si>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</si>
  <si>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</si>
  <si>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</si>
  <si>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</si>
  <si>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</si>
  <si>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</si>
  <si>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</si>
  <si>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</si>
  <si>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</si>
  <si>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</si>
  <si>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</si>
  <si>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</si>
  <si>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</si>
  <si>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</si>
  <si>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</si>
  <si>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</si>
  <si>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</si>
  <si>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</si>
  <si>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</si>
  <si>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</si>
  <si>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</si>
  <si>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</si>
  <si>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</si>
  <si>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</si>
  <si>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</si>
  <si>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</si>
  <si>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</si>
  <si>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</si>
  <si>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</si>
  <si>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</si>
  <si>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</si>
  <si>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</si>
  <si>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</si>
  <si>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</si>
  <si>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</si>
  <si>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</si>
  <si>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</si>
  <si>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</si>
  <si>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</si>
  <si>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</si>
  <si>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</si>
  <si>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</si>
  <si>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</si>
  <si>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</si>
  <si>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</si>
  <si>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</si>
  <si>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</si>
  <si>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</si>
  <si>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</si>
  <si>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</si>
  <si>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</si>
  <si>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</si>
  <si>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</si>
  <si>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</si>
  <si>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</si>
  <si>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</si>
  <si>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</si>
  <si>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</si>
  <si>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</si>
  <si>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</si>
  <si>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</si>
  <si>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</si>
  <si>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</si>
  <si>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</si>
  <si>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</si>
  <si>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</si>
  <si>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</si>
  <si>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</si>
  <si>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</si>
  <si>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</si>
  <si>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</si>
  <si>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</si>
  <si>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</si>
  <si>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</si>
  <si>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</si>
  <si>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</si>
  <si>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</si>
  <si>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</si>
  <si>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</si>
  <si>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</si>
  <si>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</si>
  <si>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</si>
  <si>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</si>
  <si>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</si>
  <si>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</si>
  <si>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</si>
  <si>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</si>
  <si>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</si>
  <si>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</si>
  <si>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</si>
  <si>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</si>
  <si>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</si>
  <si>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</si>
  <si>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</si>
  <si>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</si>
  <si>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</si>
  <si>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</si>
  <si>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</si>
  <si>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</si>
  <si>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</si>
  <si>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</si>
  <si>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</si>
  <si>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</si>
  <si>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</si>
  <si>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</si>
  <si>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</si>
  <si>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</si>
  <si>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</si>
  <si>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</si>
  <si>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</si>
  <si>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</si>
  <si>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</si>
  <si>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</si>
  <si>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</si>
  <si>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</si>
  <si>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</si>
  <si>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</si>
  <si>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</si>
  <si>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</si>
  <si>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</si>
  <si>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</si>
  <si>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</si>
  <si>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</si>
  <si>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</si>
  <si>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</si>
  <si>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</si>
  <si>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</si>
  <si>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</si>
  <si>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</si>
  <si>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</si>
  <si>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</si>
  <si>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</si>
  <si>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</si>
  <si>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</si>
  <si>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</si>
  <si>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</si>
  <si>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</si>
  <si>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</si>
  <si>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</si>
  <si>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</si>
  <si>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</si>
  <si>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</si>
  <si>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</si>
  <si>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</si>
  <si>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</si>
  <si>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</si>
  <si>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</si>
  <si>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</si>
  <si>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</si>
  <si>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</si>
  <si>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</si>
  <si>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</si>
  <si>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</si>
  <si>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</si>
  <si>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</si>
  <si>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</si>
  <si>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</si>
  <si>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</si>
  <si>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</si>
  <si>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</si>
  <si>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</si>
  <si>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</si>
  <si>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</si>
  <si>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</si>
  <si>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</si>
  <si>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</si>
  <si>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</si>
  <si>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</si>
  <si>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</si>
  <si>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</si>
  <si>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</si>
  <si>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</si>
  <si>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</si>
  <si>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</si>
  <si>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</si>
  <si>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</si>
  <si>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</si>
  <si>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</si>
  <si>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</si>
  <si>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</si>
  <si>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</si>
  <si>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</si>
  <si>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</si>
  <si>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</si>
  <si>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</si>
  <si>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</si>
  <si>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</si>
  <si>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</si>
  <si>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</si>
  <si>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</si>
  <si>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</si>
  <si>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</si>
  <si>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</si>
  <si>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</si>
  <si>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</si>
  <si>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</si>
  <si>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</si>
  <si>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</si>
  <si>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</si>
  <si>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</si>
  <si>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</si>
  <si>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</si>
  <si>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</si>
  <si>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</si>
  <si>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</si>
  <si>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</si>
  <si>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</si>
  <si>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</si>
  <si>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</si>
  <si>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</si>
  <si>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</si>
  <si>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</si>
  <si>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</si>
  <si>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</si>
  <si>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</si>
  <si>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</si>
  <si>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</si>
  <si>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</si>
  <si>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</si>
  <si>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</si>
  <si>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</si>
  <si>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</si>
  <si>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</si>
  <si>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</si>
  <si>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</si>
  <si>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</si>
  <si>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</si>
  <si>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</si>
  <si>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</si>
  <si>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</si>
  <si>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</si>
  <si>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</si>
  <si>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</si>
  <si>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</si>
  <si>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</si>
  <si>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</si>
  <si>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</si>
  <si>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</si>
  <si>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</si>
  <si>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</si>
  <si>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</si>
  <si>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</si>
  <si>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</si>
  <si>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</si>
  <si>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</si>
  <si>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</si>
  <si>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</si>
  <si>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</si>
  <si>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</si>
  <si>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</si>
  <si>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</si>
  <si>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</si>
  <si>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</si>
  <si>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</si>
  <si>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</si>
  <si>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</si>
  <si>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</si>
  <si>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</si>
  <si>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</si>
  <si>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</si>
  <si>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</si>
  <si>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</si>
  <si>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</si>
  <si>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</si>
  <si>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</si>
  <si>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</si>
  <si>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</si>
  <si>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</si>
  <si>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</si>
  <si>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</si>
  <si>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</si>
  <si>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</si>
  <si>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</si>
  <si>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</si>
  <si>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</si>
  <si>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</si>
  <si>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</si>
  <si>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</si>
  <si>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</si>
  <si>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</si>
  <si>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</si>
  <si>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</si>
  <si>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</si>
  <si>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</si>
  <si>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</si>
  <si>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</si>
  <si>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</si>
  <si>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</si>
  <si>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</si>
  <si>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</si>
  <si>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</si>
  <si>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</si>
  <si>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</si>
  <si>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</si>
  <si>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</si>
  <si>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</si>
  <si>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</si>
  <si>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</si>
  <si>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</si>
  <si>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</si>
  <si>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</si>
  <si>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</si>
  <si>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</si>
  <si>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</si>
  <si>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</si>
  <si>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</si>
  <si>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</si>
  <si>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</si>
  <si>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</si>
  <si>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</si>
  <si>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</si>
  <si>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</si>
  <si>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</si>
  <si>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</si>
  <si>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</si>
  <si>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</si>
  <si>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</si>
  <si>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</si>
  <si>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</si>
  <si>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</si>
  <si>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</si>
  <si>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</si>
  <si>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</si>
  <si>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</si>
  <si>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</si>
  <si>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</si>
  <si>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</si>
  <si>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</si>
  <si>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</si>
  <si>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</si>
  <si>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</si>
  <si>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</si>
  <si>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</si>
  <si>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</si>
  <si>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</si>
  <si>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</si>
  <si>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</si>
  <si>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</si>
  <si>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</si>
  <si>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</si>
  <si>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</si>
  <si>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</si>
  <si>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</si>
  <si>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</si>
  <si>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</si>
  <si>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</si>
  <si>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</si>
  <si>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</si>
  <si>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</si>
  <si>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</si>
  <si>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</si>
  <si>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</si>
  <si>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</si>
  <si>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</si>
  <si>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</si>
  <si>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</si>
  <si>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</si>
  <si>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</si>
  <si>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</si>
  <si>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</si>
  <si>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</si>
  <si>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</si>
  <si>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</si>
  <si>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</si>
  <si>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</si>
  <si>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</si>
  <si>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</si>
  <si>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</si>
  <si>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</si>
  <si>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</si>
  <si>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</si>
  <si>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</si>
  <si>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</si>
  <si>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</si>
  <si>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</si>
  <si>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</si>
  <si>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</si>
  <si>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</si>
  <si>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</si>
  <si>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</si>
  <si>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</si>
  <si>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</si>
  <si>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</si>
  <si>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</si>
  <si>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</si>
  <si>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</si>
  <si>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</si>
  <si>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</si>
  <si>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</si>
  <si>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</si>
  <si>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</si>
  <si>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</si>
  <si>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</si>
  <si>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</si>
  <si>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</si>
  <si>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</si>
  <si>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</si>
  <si>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</si>
  <si>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</si>
  <si>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</si>
  <si>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</si>
  <si>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</si>
  <si>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</si>
  <si>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</si>
  <si>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</si>
  <si>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</si>
  <si>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</si>
  <si>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</si>
  <si>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</si>
  <si>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</si>
  <si>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</si>
  <si>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</si>
  <si>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</si>
  <si>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</si>
  <si>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</si>
  <si>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</si>
  <si>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</si>
  <si>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</si>
  <si>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</si>
  <si>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</si>
  <si>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</si>
  <si>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</si>
  <si>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</si>
  <si>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</si>
  <si>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</si>
  <si>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</si>
  <si>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</si>
  <si>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</si>
  <si>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</si>
  <si>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</si>
  <si>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</si>
  <si>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</si>
  <si>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</si>
  <si>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</si>
  <si>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</si>
  <si>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</si>
  <si>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</si>
  <si>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</si>
  <si>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</si>
  <si>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</si>
  <si>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</si>
  <si>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</si>
  <si>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</si>
  <si>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</si>
  <si>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</si>
  <si>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</si>
  <si>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</si>
  <si>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</si>
  <si>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</si>
  <si>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</si>
  <si>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</si>
  <si>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</si>
  <si>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</si>
  <si>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</si>
  <si>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</si>
  <si>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</si>
  <si>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</si>
  <si>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</si>
  <si>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</si>
  <si>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</si>
  <si>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</si>
  <si>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</si>
  <si>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</si>
  <si>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</si>
  <si>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</si>
  <si>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</si>
  <si>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</si>
  <si>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</si>
  <si>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</si>
  <si>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</si>
  <si>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</si>
  <si>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</si>
  <si>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</si>
  <si>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</si>
  <si>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</si>
  <si>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</si>
  <si>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</si>
  <si>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</si>
  <si>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</si>
  <si>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</si>
  <si>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</si>
  <si>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</si>
  <si>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</si>
  <si>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</si>
  <si>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</si>
  <si>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</si>
  <si>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</si>
  <si>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</si>
  <si>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</si>
  <si>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</si>
  <si>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</si>
  <si>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</si>
  <si>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</si>
  <si>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</si>
  <si>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</si>
  <si>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</si>
  <si>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</si>
  <si>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</si>
  <si>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</si>
  <si>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</si>
  <si>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</si>
  <si>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</si>
  <si>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</si>
  <si>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</si>
  <si>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</si>
  <si>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</si>
  <si>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</si>
  <si>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</si>
  <si>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</si>
  <si>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</si>
  <si>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</si>
  <si>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</si>
  <si>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</si>
  <si>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</si>
  <si>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</si>
  <si>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</si>
  <si>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</si>
  <si>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</si>
  <si>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</si>
  <si>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</si>
  <si>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</si>
  <si>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</si>
  <si>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</si>
  <si>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</si>
  <si>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</si>
  <si>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</si>
  <si>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</si>
  <si>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</si>
  <si>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</si>
  <si>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</si>
  <si>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</si>
  <si>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</si>
  <si>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</si>
  <si>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</si>
  <si>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</si>
  <si>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</si>
  <si>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</si>
  <si>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</si>
  <si>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</si>
  <si>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</si>
  <si>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</si>
  <si>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</si>
  <si>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</si>
  <si>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</si>
  <si>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</si>
  <si>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</si>
  <si>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</si>
  <si>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</si>
  <si>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</si>
  <si>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</si>
  <si>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</si>
  <si>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</si>
  <si>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</si>
  <si>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</si>
  <si>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</si>
  <si>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</si>
  <si>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</si>
  <si>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</si>
  <si>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</si>
  <si>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</si>
  <si>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</si>
  <si>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</si>
  <si>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</si>
  <si>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</si>
  <si>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</si>
  <si>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</si>
  <si>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</si>
  <si>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</si>
  <si>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</si>
  <si>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</si>
  <si>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</si>
  <si>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</si>
  <si>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</si>
  <si>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</si>
  <si>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</si>
  <si>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</si>
  <si>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</si>
  <si>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</si>
  <si>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</si>
  <si>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</si>
  <si>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</si>
  <si>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</si>
  <si>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</si>
  <si>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</si>
  <si>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</si>
  <si>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</si>
  <si>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</si>
  <si>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</si>
  <si>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</si>
  <si>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</si>
  <si>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</si>
  <si>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</si>
  <si>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</si>
  <si>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</si>
  <si>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</si>
  <si>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</si>
  <si>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</si>
  <si>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</si>
  <si>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</si>
  <si>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</si>
  <si>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</si>
  <si>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</si>
  <si>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</si>
  <si>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</si>
  <si>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</si>
  <si>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</si>
  <si>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</si>
  <si>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</si>
  <si>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</si>
  <si>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</si>
  <si>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</si>
  <si>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</si>
  <si>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</si>
  <si>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</si>
  <si>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</si>
  <si>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</si>
  <si>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</si>
  <si>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</si>
  <si>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</si>
  <si>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</si>
  <si>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</si>
  <si>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</si>
  <si>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</si>
  <si>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</si>
  <si>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</si>
  <si>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</si>
  <si>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</si>
  <si>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</si>
  <si>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</si>
  <si>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</si>
  <si>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</si>
  <si>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</si>
  <si>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</si>
  <si>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</si>
  <si>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</si>
  <si>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</si>
  <si>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</si>
  <si>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</si>
  <si>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</si>
  <si>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</si>
  <si>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</si>
  <si>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</si>
  <si>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</si>
  <si>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</si>
  <si>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</si>
  <si>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</si>
  <si>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</si>
  <si>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</si>
  <si>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</si>
  <si>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</si>
  <si>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</si>
  <si>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</si>
  <si>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</si>
  <si>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</si>
  <si>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</si>
  <si>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</si>
  <si>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</si>
  <si>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</si>
  <si>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</si>
  <si>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</si>
  <si>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</si>
  <si>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</si>
  <si>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</si>
  <si>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</si>
  <si>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</si>
  <si>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</si>
  <si>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</si>
  <si>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</si>
  <si>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</si>
  <si>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</si>
  <si>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</si>
  <si>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</si>
  <si>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</si>
  <si>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</si>
  <si>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</si>
  <si>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</si>
  <si>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</si>
  <si>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</si>
  <si>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</si>
  <si>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</si>
  <si>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</si>
  <si>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</si>
  <si>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</si>
  <si>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</si>
  <si>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</si>
  <si>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</si>
  <si>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</si>
  <si>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</si>
  <si>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</si>
  <si>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</si>
  <si>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</si>
  <si>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</si>
  <si>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</si>
  <si>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</si>
  <si>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</si>
  <si>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</si>
  <si>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</si>
  <si>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</si>
  <si>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</si>
  <si>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</si>
  <si>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</si>
  <si>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</si>
  <si>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</si>
  <si>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</si>
  <si>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</si>
  <si>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</si>
  <si>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</si>
  <si>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</si>
  <si>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</si>
  <si>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</si>
  <si>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</si>
  <si>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</si>
  <si>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</si>
  <si>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</si>
  <si>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</si>
  <si>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</si>
  <si>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</si>
  <si>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</si>
  <si>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</si>
  <si>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</si>
  <si>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</si>
  <si>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</si>
  <si>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</si>
  <si>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</si>
  <si>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</si>
  <si>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</si>
  <si>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</si>
  <si>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</si>
  <si>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</si>
  <si>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</si>
  <si>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</si>
  <si>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</si>
  <si>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</si>
  <si>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</si>
  <si>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</si>
  <si>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</si>
  <si>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</si>
  <si>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</si>
  <si>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</si>
  <si>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</si>
  <si>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</si>
  <si>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</si>
  <si>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</si>
  <si>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</si>
  <si>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</si>
  <si>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</si>
  <si>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</si>
  <si>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</si>
  <si>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</si>
  <si>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</si>
  <si>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</si>
  <si>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</si>
  <si>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</si>
  <si>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</si>
  <si>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</si>
  <si>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</si>
  <si>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</si>
  <si>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</si>
  <si>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</si>
  <si>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</si>
  <si>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</si>
  <si>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</si>
  <si>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</si>
  <si>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</si>
  <si>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</si>
  <si>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</si>
  <si>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</si>
  <si>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</si>
  <si>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</si>
  <si>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</si>
  <si>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</si>
  <si>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</si>
  <si>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</si>
  <si>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</si>
  <si>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</si>
  <si>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</si>
  <si>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</si>
  <si>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</si>
  <si>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</si>
  <si>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</si>
  <si>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</si>
  <si>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</si>
  <si>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</si>
  <si>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</si>
  <si>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</si>
  <si>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</si>
  <si>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</si>
  <si>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</si>
  <si>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</si>
  <si>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</si>
  <si>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</si>
  <si>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</si>
  <si>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</si>
  <si>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</si>
  <si>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</si>
  <si>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</si>
  <si>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</si>
  <si>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</si>
  <si>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</si>
  <si>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</si>
  <si>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</si>
  <si>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</si>
  <si>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</si>
  <si>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</si>
  <si>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</si>
  <si>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</si>
  <si>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</si>
  <si>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</si>
  <si>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</si>
  <si>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</si>
  <si>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</si>
  <si>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</si>
  <si>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</si>
  <si>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</si>
  <si>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</si>
  <si>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</si>
  <si>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</si>
  <si>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</si>
  <si>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</si>
  <si>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</si>
  <si>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</si>
  <si>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</si>
  <si>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</si>
  <si>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</si>
  <si>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</si>
  <si>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</si>
  <si>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</si>
  <si>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</si>
  <si>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</si>
  <si>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</si>
  <si>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</si>
  <si>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</si>
  <si>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</si>
  <si>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</si>
  <si>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</si>
  <si>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</si>
  <si>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</si>
  <si>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</si>
  <si>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</si>
  <si>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</si>
  <si>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</si>
  <si>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</si>
  <si>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</si>
  <si>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</si>
  <si>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</si>
  <si>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</si>
  <si>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</si>
  <si>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</si>
  <si>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</si>
  <si>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</si>
  <si>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</si>
  <si>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</si>
  <si>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</si>
  <si>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</si>
  <si>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</si>
  <si>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</si>
  <si>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</si>
  <si>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</si>
  <si>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</si>
  <si>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</si>
  <si>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</si>
  <si>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</si>
  <si>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</si>
  <si>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</si>
  <si>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</si>
  <si>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</si>
  <si>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</si>
  <si>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</si>
  <si>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</si>
  <si>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</si>
  <si>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</si>
  <si>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</si>
  <si>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</si>
  <si>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</si>
  <si>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</si>
  <si>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</si>
  <si>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</si>
  <si>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</si>
  <si>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</si>
  <si>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</si>
  <si>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</si>
  <si>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</si>
  <si>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</si>
  <si>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</si>
  <si>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</si>
  <si>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</si>
  <si>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</si>
  <si>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</si>
  <si>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</si>
  <si>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</si>
  <si>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</si>
  <si>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</si>
  <si>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</si>
  <si>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</si>
  <si>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</si>
  <si>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</si>
  <si>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</si>
  <si>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</si>
  <si>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</si>
  <si>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</si>
  <si>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</si>
  <si>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</si>
  <si>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</si>
  <si>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</si>
  <si>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</si>
  <si>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</si>
  <si>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</si>
  <si>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</si>
  <si>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</si>
  <si>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</si>
  <si>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</si>
  <si>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</si>
  <si>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</si>
  <si>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</si>
  <si>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</si>
  <si>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</si>
  <si>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</si>
  <si>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</si>
  <si>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</si>
  <si>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</si>
  <si>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</si>
  <si>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</si>
  <si>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</si>
  <si>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</si>
  <si>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</si>
  <si>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</si>
  <si>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</si>
  <si>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</si>
  <si>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</si>
  <si>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</si>
  <si>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</si>
  <si>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</si>
  <si>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</si>
  <si>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</si>
  <si>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</si>
  <si>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</si>
  <si>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</si>
  <si>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</si>
  <si>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</si>
  <si>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</si>
  <si>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</si>
  <si>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</si>
  <si>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</si>
  <si>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</si>
  <si>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</si>
  <si>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</si>
  <si>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</si>
  <si>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</si>
  <si>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</si>
  <si>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</si>
  <si>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</si>
  <si>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</si>
  <si>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</si>
  <si>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</si>
  <si>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</si>
  <si>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</si>
  <si>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</si>
  <si>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</si>
  <si>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</si>
  <si>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</si>
  <si>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</si>
  <si>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</si>
  <si>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</si>
  <si>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</si>
  <si>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</si>
  <si>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</si>
  <si>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</si>
  <si>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</si>
  <si>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</si>
  <si>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</si>
  <si>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</si>
  <si>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</si>
  <si>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</si>
  <si>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</si>
  <si>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</si>
  <si>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</si>
  <si>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</si>
  <si>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</si>
  <si>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</si>
  <si>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</si>
  <si>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</si>
  <si>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</si>
  <si>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</si>
  <si>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</si>
  <si>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</si>
  <si>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</si>
  <si>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</si>
  <si>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</si>
  <si>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</si>
  <si>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</si>
  <si>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</si>
  <si>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</si>
  <si>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</si>
  <si>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</si>
  <si>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</si>
  <si>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</si>
  <si>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</si>
  <si>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</si>
  <si>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</si>
  <si>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</si>
  <si>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</si>
  <si>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</si>
  <si>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</si>
  <si>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</si>
  <si>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</si>
  <si>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</si>
  <si>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</si>
  <si>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</si>
  <si>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</si>
  <si>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</si>
  <si>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</si>
  <si>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</si>
  <si>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</si>
  <si>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</si>
  <si>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</si>
  <si>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</si>
  <si>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</si>
  <si>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</si>
  <si>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</si>
  <si>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</si>
  <si>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</si>
  <si>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</si>
  <si>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</si>
  <si>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</si>
  <si>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</si>
  <si>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</si>
  <si>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</si>
  <si>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</si>
  <si>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</si>
  <si>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</si>
  <si>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</si>
  <si>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</si>
  <si>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</si>
  <si>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</si>
  <si>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</si>
  <si>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</si>
  <si>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</si>
  <si>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</si>
  <si>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</si>
  <si>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</si>
  <si>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</si>
  <si>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</si>
  <si>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</si>
  <si>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</si>
  <si>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</si>
  <si>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</si>
  <si>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</si>
  <si>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</si>
  <si>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</si>
  <si>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</si>
  <si>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</si>
  <si>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</si>
  <si>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</si>
  <si>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</si>
  <si>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</si>
  <si>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</si>
  <si>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</si>
  <si>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</si>
  <si>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</si>
  <si>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</si>
  <si>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</si>
  <si>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</si>
  <si>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</si>
  <si>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</si>
  <si>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</si>
  <si>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</si>
  <si>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</si>
  <si>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</si>
  <si>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</si>
  <si>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</si>
  <si>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</si>
  <si>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</si>
  <si>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</si>
  <si>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</si>
  <si>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</si>
  <si>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</si>
  <si>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</si>
  <si>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</si>
  <si>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</si>
  <si>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</si>
  <si>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</si>
  <si>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</si>
  <si>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</si>
  <si>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</si>
  <si>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</si>
  <si>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</si>
  <si>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</si>
  <si>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</si>
  <si>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</si>
  <si>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</si>
  <si>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</si>
  <si>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</si>
  <si>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</si>
  <si>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</si>
  <si>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</si>
  <si>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</si>
  <si>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</si>
  <si>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</si>
  <si>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</si>
  <si>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</si>
  <si>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</si>
  <si>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</si>
  <si>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</si>
  <si>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</si>
  <si>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</si>
  <si>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</si>
  <si>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</si>
  <si>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</si>
  <si>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</si>
  <si>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</si>
  <si>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</si>
  <si>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</si>
  <si>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</si>
  <si>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</si>
  <si>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</si>
  <si>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</si>
  <si>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</si>
  <si>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</si>
  <si>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</si>
  <si>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</si>
  <si>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</si>
  <si>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</si>
  <si>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</si>
  <si>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</si>
  <si>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</si>
  <si>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</si>
  <si>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</si>
  <si>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</si>
  <si>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</si>
  <si>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</si>
  <si>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</si>
  <si>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</si>
  <si>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</si>
  <si>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</si>
  <si>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</si>
  <si>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</si>
  <si>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</si>
  <si>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</si>
  <si>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</si>
  <si>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</si>
  <si>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</si>
  <si>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</si>
  <si>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</si>
  <si>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</si>
  <si>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</si>
  <si>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</si>
  <si>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</si>
  <si>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</si>
  <si>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</si>
  <si>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</si>
  <si>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</si>
  <si>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</si>
  <si>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</si>
  <si>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</si>
  <si>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</si>
  <si>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</si>
  <si>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</si>
  <si>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</si>
  <si>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</si>
  <si>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</si>
  <si>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</si>
  <si>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</si>
  <si>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</si>
  <si>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</si>
  <si>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</si>
  <si>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</si>
  <si>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</si>
  <si>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</si>
  <si>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</si>
  <si>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</si>
  <si>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</si>
  <si>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</si>
  <si>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</si>
  <si>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</si>
  <si>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</si>
  <si>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</si>
  <si>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</si>
  <si>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</si>
  <si>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</si>
  <si>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</si>
  <si>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</si>
  <si>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</si>
  <si>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</si>
  <si>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</si>
  <si>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</si>
  <si>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</si>
  <si>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</si>
  <si>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</si>
  <si>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</si>
  <si>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</si>
  <si>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</si>
  <si>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</si>
  <si>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</si>
  <si>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</si>
  <si>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</si>
  <si>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</si>
  <si>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</si>
  <si>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</si>
  <si>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</si>
  <si>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</si>
  <si>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</si>
  <si>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</si>
  <si>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</si>
  <si>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</si>
  <si>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</si>
  <si>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</si>
  <si>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</si>
  <si>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</si>
  <si>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</si>
  <si>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</si>
  <si>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</si>
  <si>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</si>
  <si>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</si>
  <si>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</si>
  <si>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</si>
  <si>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</si>
  <si>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</si>
  <si>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</si>
  <si>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</si>
  <si>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</si>
  <si>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</si>
  <si>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</si>
  <si>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</si>
  <si>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</si>
  <si>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</si>
  <si>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</si>
  <si>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</si>
  <si>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</si>
  <si>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</si>
  <si>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</si>
  <si>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</si>
  <si>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</si>
  <si>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</si>
  <si>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</si>
  <si>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</si>
  <si>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</si>
  <si>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</si>
  <si>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</si>
  <si>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</si>
  <si>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</si>
  <si>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</si>
  <si>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</si>
  <si>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</si>
  <si>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</si>
  <si>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</si>
  <si>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</si>
  <si>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</si>
  <si>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</si>
  <si>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</si>
  <si>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</si>
  <si>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</si>
  <si>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</si>
  <si>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</si>
  <si>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</si>
  <si>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</si>
  <si>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</si>
  <si>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</si>
  <si>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</si>
  <si>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</si>
  <si>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</si>
  <si>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</si>
  <si>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</si>
  <si>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</si>
  <si>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</si>
  <si>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</si>
  <si>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</si>
  <si>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</si>
  <si>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</si>
  <si>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</si>
  <si>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</si>
  <si>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</si>
  <si>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</si>
  <si>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</si>
  <si>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</si>
  <si>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</si>
  <si>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</si>
  <si>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</si>
  <si>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</si>
  <si>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</si>
  <si>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</si>
  <si>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</si>
  <si>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</si>
  <si>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</si>
  <si>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</si>
  <si>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</si>
  <si>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</si>
  <si>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</si>
  <si>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</si>
  <si>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</si>
  <si>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</si>
  <si>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</si>
  <si>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</si>
  <si>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</si>
  <si>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</si>
  <si>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</si>
  <si>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</si>
  <si>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</si>
  <si>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</si>
  <si>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</si>
  <si>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</si>
  <si>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</si>
  <si>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</si>
  <si>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</si>
  <si>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</si>
  <si>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</si>
  <si>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</si>
  <si>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</si>
  <si>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</si>
  <si>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</si>
  <si>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</si>
  <si>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</si>
  <si>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</si>
  <si>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</si>
  <si>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</si>
  <si>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</si>
  <si>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</si>
  <si>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</si>
  <si>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</si>
  <si>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</si>
  <si>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</si>
  <si>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</si>
  <si>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</si>
  <si>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</si>
  <si>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</si>
  <si>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</si>
  <si>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</si>
  <si>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</si>
  <si>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</si>
  <si>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</si>
  <si>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</si>
  <si>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</si>
  <si>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</si>
  <si>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</si>
  <si>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</si>
  <si>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</si>
  <si>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</si>
  <si>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</si>
  <si>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</si>
  <si>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</si>
  <si>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</si>
  <si>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</si>
  <si>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</si>
  <si>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</si>
  <si>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</si>
  <si>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</si>
  <si>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</si>
  <si>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</si>
  <si>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</si>
  <si>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</si>
  <si>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</si>
  <si>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</si>
  <si>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</si>
  <si>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</si>
  <si>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</si>
  <si>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</si>
  <si>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</si>
  <si>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</si>
  <si>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</si>
  <si>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</si>
  <si>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</si>
  <si>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</si>
  <si>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</si>
  <si>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</si>
  <si>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</si>
  <si>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</si>
  <si>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</si>
  <si>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</si>
  <si>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</si>
  <si>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</si>
  <si>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</si>
  <si>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</si>
  <si>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</si>
  <si>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</si>
  <si>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</si>
  <si>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</si>
  <si>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</si>
  <si>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</si>
  <si>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</si>
  <si>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</si>
  <si>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</si>
  <si>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</si>
  <si>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</si>
  <si>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</si>
  <si>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</si>
  <si>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</si>
  <si>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</si>
  <si>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</si>
  <si>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</si>
  <si>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</si>
  <si>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</si>
  <si>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</si>
  <si>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</si>
  <si>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</si>
  <si>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</si>
  <si>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</si>
  <si>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</si>
  <si>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</si>
  <si>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</si>
  <si>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</si>
  <si>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</si>
  <si>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</si>
  <si>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</si>
  <si>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</si>
  <si>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</si>
  <si>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</si>
  <si>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</si>
  <si>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</si>
  <si>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</si>
  <si>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</si>
  <si>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</si>
  <si>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</si>
  <si>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</si>
  <si>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</si>
  <si>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</si>
  <si>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</si>
  <si>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</si>
  <si>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</si>
  <si>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</si>
  <si>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</si>
  <si>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</si>
  <si>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</si>
  <si>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</si>
  <si>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</si>
  <si>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</si>
  <si>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</si>
  <si>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</si>
  <si>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</si>
  <si>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</si>
  <si>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</si>
  <si>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</si>
  <si>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</si>
  <si>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</si>
  <si>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</si>
  <si>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</si>
  <si>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</si>
  <si>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</si>
  <si>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</si>
  <si>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</si>
  <si>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</si>
  <si>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</si>
  <si>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</si>
  <si>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</si>
  <si>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</si>
  <si>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</si>
  <si>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</si>
  <si>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</si>
  <si>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</si>
  <si>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</si>
  <si>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</si>
  <si>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</si>
  <si>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</si>
  <si>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</si>
  <si>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</si>
  <si>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</si>
  <si>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</si>
  <si>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</si>
  <si>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</si>
  <si>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</si>
  <si>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</si>
  <si>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</si>
  <si>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</si>
  <si>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</si>
  <si>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</si>
  <si>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</si>
  <si>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</si>
  <si>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</si>
  <si>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</si>
  <si>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</si>
  <si>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</si>
  <si>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</si>
  <si>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</si>
  <si>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</si>
  <si>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</si>
  <si>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</si>
  <si>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</si>
  <si>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</si>
  <si>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</si>
  <si>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</si>
  <si>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</si>
  <si>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</si>
  <si>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</si>
  <si>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</si>
  <si>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</si>
  <si>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</si>
  <si>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</si>
  <si>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</si>
  <si>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</si>
  <si>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</si>
  <si>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</si>
  <si>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</si>
  <si>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</si>
  <si>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</si>
  <si>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</si>
  <si>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</si>
  <si>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</si>
  <si>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</si>
  <si>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</si>
  <si>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</si>
  <si>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</si>
  <si>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</si>
  <si>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</si>
  <si>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</si>
  <si>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</si>
  <si>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</si>
  <si>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</si>
  <si>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</si>
  <si>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</si>
  <si>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</si>
  <si>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</si>
  <si>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</si>
  <si>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</si>
  <si>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</si>
  <si>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</si>
  <si>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</si>
  <si>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</si>
  <si>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</si>
  <si>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</si>
  <si>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</si>
  <si>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</si>
  <si>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</si>
  <si>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</si>
  <si>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</si>
  <si>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</si>
  <si>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</si>
  <si>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</si>
  <si>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</si>
  <si>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</si>
  <si>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</si>
  <si>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</si>
  <si>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</si>
  <si>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</si>
  <si>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</si>
  <si>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</si>
  <si>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</si>
  <si>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</si>
  <si>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</si>
  <si>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</si>
  <si>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</si>
  <si>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</si>
  <si>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</si>
  <si>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</si>
  <si>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</si>
  <si>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</si>
  <si>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</si>
  <si>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</si>
  <si>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</si>
  <si>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</si>
  <si>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</si>
  <si>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</si>
  <si>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</si>
  <si>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</si>
  <si>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</si>
  <si>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</si>
  <si>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</si>
  <si>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</si>
  <si>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</si>
  <si>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</si>
  <si>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</si>
  <si>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</si>
  <si>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</si>
  <si>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</si>
  <si>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</si>
  <si>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</si>
  <si>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</si>
  <si>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</si>
  <si>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</si>
  <si>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</si>
  <si>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</si>
  <si>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</si>
  <si>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</si>
  <si>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</si>
  <si>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</si>
  <si>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</si>
  <si>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</si>
  <si>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</si>
  <si>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</si>
  <si>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</si>
  <si>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</si>
  <si>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</si>
  <si>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</si>
  <si>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</si>
  <si>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</si>
  <si>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</si>
  <si>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</si>
  <si>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</si>
  <si>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</si>
  <si>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</si>
  <si>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</si>
  <si>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</si>
  <si>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</si>
  <si>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</si>
  <si>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</si>
  <si>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</si>
  <si>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</si>
  <si>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</si>
  <si>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</si>
  <si>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</si>
  <si>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</si>
  <si>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</si>
  <si>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</si>
  <si>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</si>
  <si>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</si>
  <si>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</si>
  <si>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</si>
  <si>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</si>
  <si>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</si>
  <si>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</si>
  <si>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</si>
  <si>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</si>
  <si>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</si>
  <si>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</si>
  <si>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</si>
  <si>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</si>
  <si>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</si>
  <si>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</si>
  <si>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</si>
  <si>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</si>
  <si>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</si>
  <si>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</si>
  <si>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</si>
  <si>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</si>
  <si>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</si>
  <si>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</si>
  <si>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</si>
  <si>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</si>
  <si>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</si>
  <si>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</si>
  <si>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</si>
  <si>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</si>
  <si>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</si>
  <si>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</si>
  <si>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</si>
  <si>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</si>
  <si>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</si>
  <si>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</si>
  <si>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</si>
  <si>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</si>
  <si>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</si>
  <si>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</si>
  <si>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</si>
  <si>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</si>
  <si>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</si>
  <si>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</si>
  <si>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</si>
  <si>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</si>
  <si>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</si>
  <si>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</si>
  <si>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</si>
  <si>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</si>
  <si>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</si>
  <si>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</si>
  <si>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</si>
  <si>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</si>
  <si>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</si>
  <si>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</si>
  <si>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</si>
  <si>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</si>
  <si>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</si>
  <si>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</si>
  <si>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</si>
  <si>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</si>
  <si>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</si>
  <si>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</si>
  <si>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</si>
  <si>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</si>
  <si>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</si>
  <si>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</si>
  <si>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</si>
  <si>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</si>
  <si>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</si>
  <si>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</si>
  <si>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</si>
  <si>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</si>
  <si>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</si>
  <si>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</si>
  <si>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</si>
  <si>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</si>
  <si>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</si>
  <si>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</si>
  <si>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</si>
  <si>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</si>
  <si>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</si>
  <si>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</si>
  <si>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</si>
  <si>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</si>
  <si>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</si>
  <si>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</si>
  <si>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</si>
  <si>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</si>
  <si>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</si>
  <si>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</si>
  <si>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</si>
  <si>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</si>
  <si>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</si>
  <si>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</si>
  <si>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</si>
  <si>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</si>
  <si>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</si>
  <si>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</si>
  <si>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</si>
  <si>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</si>
  <si>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</si>
  <si>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</si>
  <si>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</si>
  <si>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</si>
  <si>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</si>
  <si>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</si>
  <si>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</si>
  <si>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</si>
  <si>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</si>
  <si>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</si>
  <si>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</si>
  <si>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</si>
  <si>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</si>
  <si>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</si>
  <si>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</si>
  <si>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</si>
  <si>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</si>
  <si>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</si>
  <si>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</si>
  <si>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</si>
  <si>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</si>
  <si>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</si>
  <si>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</si>
  <si>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</si>
  <si>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</si>
  <si>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</si>
  <si>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</si>
  <si>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</si>
  <si>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</si>
  <si>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</si>
  <si>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</si>
  <si>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</si>
  <si>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</si>
  <si>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</si>
  <si>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</si>
  <si>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</si>
  <si>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</si>
  <si>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</si>
  <si>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</si>
  <si>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</si>
  <si>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</si>
  <si>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</si>
  <si>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</si>
  <si>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</si>
  <si>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</si>
  <si>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</si>
  <si>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</si>
  <si>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</si>
  <si>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</si>
  <si>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</si>
  <si>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</si>
  <si>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</si>
  <si>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</si>
  <si>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</si>
  <si>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</si>
  <si>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</si>
  <si>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</si>
  <si>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</si>
  <si>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</si>
  <si>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</si>
  <si>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</si>
  <si>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</si>
  <si>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</si>
  <si>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</si>
  <si>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</si>
  <si>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</si>
  <si>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</si>
  <si>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</si>
  <si>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</si>
  <si>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</si>
  <si>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</si>
  <si>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</si>
  <si>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</si>
  <si>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</si>
  <si>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</si>
  <si>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</si>
  <si>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</si>
  <si>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</si>
  <si>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</si>
  <si>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</si>
  <si>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</si>
  <si>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</si>
  <si>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</si>
  <si>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</si>
  <si>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</si>
  <si>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</si>
  <si>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</si>
  <si>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</si>
  <si>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</si>
  <si>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</si>
  <si>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</si>
  <si>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</si>
  <si>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</si>
  <si>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</si>
  <si>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</si>
  <si>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</si>
  <si>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</si>
  <si>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</si>
  <si>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</si>
  <si>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</si>
  <si>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</si>
  <si>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</si>
  <si>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</si>
  <si>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</si>
  <si>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</si>
  <si>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</si>
  <si>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</si>
  <si>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</si>
  <si>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</si>
  <si>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</si>
  <si>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</si>
  <si>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</si>
  <si>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</si>
  <si>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</si>
  <si>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</si>
  <si>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</si>
  <si>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</si>
  <si>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</si>
  <si>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</si>
  <si>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</si>
  <si>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</si>
  <si>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</si>
  <si>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</si>
  <si>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</si>
  <si>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</si>
  <si>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</si>
  <si>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</si>
  <si>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</si>
  <si>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</si>
  <si>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</si>
  <si>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</si>
  <si>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</si>
  <si>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</si>
  <si>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</si>
  <si>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</si>
  <si>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</si>
  <si>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</si>
  <si>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</si>
  <si>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</si>
  <si>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</si>
  <si>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</si>
  <si>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</si>
  <si>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</si>
  <si>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</si>
  <si>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</si>
  <si>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</si>
  <si>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</si>
  <si>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</si>
  <si>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</si>
  <si>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</si>
  <si>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</si>
  <si>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</si>
  <si>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</si>
  <si>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</si>
  <si>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</si>
  <si>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</si>
  <si>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</si>
  <si>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</si>
  <si>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</si>
  <si>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</si>
  <si>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</si>
  <si>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</si>
  <si>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</si>
  <si>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</si>
  <si>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</si>
  <si>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</si>
  <si>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</si>
  <si>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</si>
  <si>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</si>
  <si>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</si>
  <si>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</si>
  <si>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</si>
  <si>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</si>
  <si>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</si>
  <si>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</si>
  <si>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</si>
  <si>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</si>
  <si>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</si>
  <si>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</si>
  <si>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</si>
  <si>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</si>
  <si>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</si>
  <si>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</si>
  <si>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</si>
  <si>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</si>
  <si>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</si>
  <si>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</si>
  <si>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</si>
  <si>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</si>
  <si>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</si>
  <si>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</si>
  <si>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</si>
  <si>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</si>
  <si>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</si>
  <si>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</si>
  <si>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</si>
  <si>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</si>
  <si>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</si>
  <si>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</si>
  <si>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</si>
  <si>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</si>
  <si>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</si>
  <si>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</si>
  <si>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</si>
  <si>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</si>
  <si>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</si>
  <si>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</si>
  <si>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</si>
  <si>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</si>
  <si>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</si>
  <si>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</si>
  <si>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</si>
  <si>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</si>
  <si>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</si>
  <si>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</si>
  <si>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</si>
  <si>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</si>
  <si>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</si>
  <si>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</si>
  <si>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</si>
  <si>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</si>
  <si>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</si>
  <si>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</si>
  <si>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</si>
  <si>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</si>
  <si>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</si>
  <si>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</si>
  <si>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</si>
  <si>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</si>
  <si>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</si>
  <si>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</si>
  <si>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</si>
  <si>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</si>
  <si>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</si>
  <si>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</si>
  <si>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</si>
  <si>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</si>
  <si>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</si>
  <si>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</si>
  <si>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</si>
  <si>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</si>
  <si>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</si>
  <si>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</si>
  <si>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</si>
  <si>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</si>
  <si>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</si>
  <si>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</si>
  <si>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</si>
  <si>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</si>
  <si>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</si>
  <si>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</si>
  <si>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</si>
  <si>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</si>
  <si>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</si>
  <si>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</si>
  <si>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</si>
  <si>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</si>
  <si>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</si>
  <si>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</si>
  <si>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</si>
  <si>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</si>
  <si>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</si>
  <si>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</si>
  <si>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</si>
  <si>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</si>
  <si>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</si>
  <si>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</si>
  <si>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</si>
  <si>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</si>
  <si>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</si>
  <si>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</si>
  <si>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</si>
  <si>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</si>
  <si>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</si>
  <si>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</si>
  <si>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</si>
  <si>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</si>
  <si>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</si>
  <si>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</si>
  <si>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</si>
  <si>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</si>
  <si>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</si>
  <si>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</si>
  <si>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</si>
  <si>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</si>
  <si>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</si>
  <si>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</si>
  <si>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</si>
  <si>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</si>
  <si>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</si>
  <si>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</si>
  <si>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</si>
  <si>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</si>
  <si>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</si>
  <si>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</si>
  <si>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</si>
  <si>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</si>
  <si>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</si>
  <si>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</si>
  <si>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</si>
  <si>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</si>
  <si>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</si>
  <si>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</si>
  <si>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</si>
  <si>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</si>
  <si>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</si>
  <si>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</si>
  <si>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</si>
  <si>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</si>
  <si>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</si>
  <si>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</si>
  <si>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</si>
  <si>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</si>
  <si>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</si>
  <si>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</si>
  <si>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</si>
  <si>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</si>
  <si>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</si>
  <si>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</si>
  <si>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</si>
  <si>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</si>
  <si>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</si>
  <si>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</si>
  <si>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</si>
  <si>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</si>
  <si>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</si>
  <si>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</si>
  <si>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</si>
  <si>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</si>
  <si>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</si>
  <si>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</si>
  <si>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</si>
  <si>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</si>
  <si>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</si>
  <si>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</si>
  <si>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</si>
  <si>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</si>
  <si>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</si>
  <si>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</si>
  <si>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</si>
  <si>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</si>
  <si>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</si>
  <si>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</si>
  <si>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</si>
  <si>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</si>
  <si>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</si>
  <si>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</si>
  <si>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</si>
  <si>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</si>
  <si>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</si>
  <si>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</si>
  <si>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</si>
  <si>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</si>
  <si>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</si>
  <si>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</si>
  <si>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</si>
  <si>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</si>
  <si>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</si>
  <si>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</si>
  <si>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</si>
  <si>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</si>
  <si>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</si>
  <si>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</si>
  <si>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</si>
  <si>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</si>
  <si>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</si>
  <si>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</si>
  <si>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</si>
  <si>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</si>
  <si>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</si>
  <si>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</si>
  <si>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</si>
  <si>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</si>
  <si>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</si>
  <si>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</si>
  <si>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</si>
  <si>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</si>
  <si>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</si>
  <si>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</si>
  <si>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</si>
  <si>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</si>
  <si>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</si>
  <si>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</si>
  <si>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</si>
  <si>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</si>
  <si>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</si>
  <si>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</si>
  <si>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</si>
  <si>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</si>
  <si>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</si>
  <si>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</si>
  <si>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</si>
  <si>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</si>
  <si>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</si>
  <si>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</si>
  <si>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</si>
  <si>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</si>
  <si>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</si>
  <si>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</si>
  <si>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</si>
  <si>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</si>
  <si>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</si>
  <si>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</si>
  <si>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</si>
  <si>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</si>
  <si>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</si>
  <si>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</si>
  <si>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</si>
  <si>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</si>
  <si>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</si>
  <si>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</si>
  <si>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</si>
  <si>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</si>
  <si>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</si>
  <si>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</si>
  <si>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</si>
  <si>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</si>
  <si>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</si>
  <si>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</si>
  <si>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</si>
  <si>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</si>
  <si>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</si>
  <si>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</si>
  <si>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</si>
  <si>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</si>
  <si>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</si>
  <si>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</si>
  <si>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</si>
  <si>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</si>
  <si>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</si>
  <si>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</si>
  <si>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</si>
  <si>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</si>
  <si>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</si>
  <si>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</si>
  <si>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</si>
  <si>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</si>
  <si>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</si>
  <si>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</si>
  <si>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</si>
  <si>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</si>
  <si>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</si>
  <si>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</si>
  <si>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</si>
  <si>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</si>
  <si>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</si>
  <si>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</si>
  <si>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</si>
  <si>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</si>
  <si>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</si>
  <si>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</si>
  <si>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</si>
  <si>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</si>
  <si>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</si>
  <si>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</si>
  <si>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</si>
  <si>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</si>
  <si>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</si>
  <si>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</si>
  <si>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</si>
  <si>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</si>
  <si>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</si>
  <si>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</si>
  <si>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</si>
  <si>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</si>
  <si>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</si>
  <si>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</si>
  <si>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</si>
  <si>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</si>
  <si>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</si>
  <si>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</si>
  <si>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</si>
  <si>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</si>
  <si>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</si>
  <si>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</si>
  <si>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</si>
  <si>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</si>
  <si>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</si>
  <si>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</si>
  <si>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</si>
  <si>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</si>
  <si>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</si>
  <si>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</si>
  <si>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</si>
  <si>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</si>
  <si>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</si>
  <si>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</si>
  <si>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</si>
  <si>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</si>
  <si>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</si>
  <si>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</si>
  <si>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</si>
  <si>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</si>
  <si>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</si>
  <si>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</si>
  <si>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</si>
  <si>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</si>
  <si>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</si>
  <si>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</si>
  <si>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</si>
  <si>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</si>
  <si>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</si>
  <si>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</si>
  <si>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</si>
  <si>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</si>
  <si>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</si>
  <si>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</si>
  <si>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</si>
  <si>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</si>
  <si>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</si>
  <si>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</si>
  <si>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</si>
  <si>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</si>
  <si>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</si>
  <si>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</si>
  <si>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</si>
  <si>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</si>
  <si>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</si>
  <si>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</si>
  <si>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</si>
  <si>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</si>
  <si>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</si>
  <si>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</si>
  <si>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</si>
  <si>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</si>
  <si>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</si>
  <si>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</si>
  <si>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</si>
  <si>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</si>
  <si>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</si>
  <si>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</si>
  <si>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</si>
  <si>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</si>
  <si>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</si>
  <si>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</si>
  <si>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</si>
  <si>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</si>
  <si>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</si>
  <si>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</si>
  <si>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</si>
  <si>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</si>
  <si>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</si>
  <si>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</si>
  <si>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</si>
  <si>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</si>
  <si>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</si>
  <si>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</si>
  <si>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</si>
  <si>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</si>
  <si>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</si>
  <si>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</si>
  <si>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</si>
  <si>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</si>
  <si>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</si>
  <si>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</si>
  <si>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</si>
  <si>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</si>
  <si>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</si>
  <si>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</si>
  <si>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</si>
  <si>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</si>
  <si>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</si>
  <si>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</si>
  <si>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</si>
  <si>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</si>
  <si>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</si>
  <si>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</si>
  <si>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</si>
  <si>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</si>
  <si>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</si>
  <si>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</si>
  <si>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</si>
  <si>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</si>
  <si>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</si>
  <si>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</si>
  <si>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</si>
  <si>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</si>
  <si>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</si>
  <si>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</si>
  <si>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</si>
  <si>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</si>
  <si>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</si>
  <si>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</si>
  <si>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</si>
  <si>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</si>
  <si>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</si>
  <si>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</si>
  <si>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</si>
  <si>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</si>
  <si>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</si>
  <si>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</si>
  <si>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</si>
  <si>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</si>
  <si>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</si>
  <si>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</si>
  <si>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</si>
  <si>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</si>
  <si>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</si>
  <si>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</si>
  <si>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</si>
  <si>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</si>
  <si>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</si>
  <si>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</si>
  <si>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</si>
  <si>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</si>
  <si>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</si>
  <si>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</si>
  <si>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</si>
  <si>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</si>
  <si>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</si>
  <si>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</si>
  <si>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</si>
  <si>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</si>
  <si>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</si>
  <si>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</si>
  <si>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</si>
  <si>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</si>
  <si>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</si>
  <si>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</si>
  <si>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</si>
  <si>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</si>
  <si>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</si>
  <si>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</si>
  <si>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</si>
  <si>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</si>
  <si>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</si>
  <si>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</si>
  <si>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</si>
  <si>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</si>
  <si>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</si>
  <si>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</si>
  <si>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</si>
  <si>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</si>
  <si>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</si>
  <si>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</si>
  <si>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</si>
  <si>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</si>
  <si>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</si>
  <si>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</si>
  <si>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</si>
  <si>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</si>
  <si>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</si>
  <si>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</si>
  <si>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</si>
  <si>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</si>
  <si>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</si>
  <si>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</si>
  <si>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</si>
  <si>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</si>
  <si>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</si>
  <si>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</si>
  <si>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</si>
  <si>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</si>
  <si>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</si>
  <si>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</si>
  <si>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</si>
  <si>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</si>
  <si>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</si>
  <si>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</si>
  <si>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</si>
  <si>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</si>
  <si>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</si>
  <si>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</si>
  <si>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</si>
  <si>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</si>
  <si>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</si>
  <si>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</si>
  <si>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</si>
  <si>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</si>
  <si>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</si>
  <si>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</si>
  <si>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</si>
  <si>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</si>
  <si>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</si>
  <si>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</si>
  <si>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</si>
  <si>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</si>
  <si>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</si>
  <si>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</si>
  <si>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</si>
  <si>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</si>
  <si>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</si>
  <si>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</si>
  <si>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</si>
  <si>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</si>
  <si>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</si>
  <si>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</si>
  <si>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</si>
  <si>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</si>
  <si>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</si>
  <si>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</si>
  <si>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</si>
  <si>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</si>
  <si>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</si>
  <si>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</si>
  <si>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</si>
  <si>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</si>
  <si>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</si>
  <si>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</si>
  <si>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</si>
  <si>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</si>
  <si>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</si>
  <si>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</si>
  <si>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</si>
  <si>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</si>
  <si>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</si>
  <si>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</si>
  <si>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</si>
  <si>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</si>
  <si>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</si>
  <si>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</si>
  <si>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</si>
  <si>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</si>
  <si>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</si>
  <si>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</si>
  <si>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</si>
  <si>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</si>
  <si>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</si>
  <si>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</si>
  <si>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</si>
  <si>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</si>
  <si>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</si>
  <si>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</si>
  <si>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</si>
  <si>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</si>
  <si>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</si>
  <si>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</si>
  <si>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</si>
  <si>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</si>
  <si>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</si>
  <si>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</si>
  <si>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</si>
  <si>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</si>
  <si>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</si>
  <si>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</si>
  <si>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</si>
  <si>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</si>
  <si>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</si>
  <si>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</si>
  <si>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</si>
  <si>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</si>
  <si>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</si>
  <si>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</si>
  <si>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</si>
  <si>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</si>
  <si>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</si>
  <si>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</si>
  <si>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</si>
  <si>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</si>
  <si>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</si>
  <si>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</si>
  <si>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</si>
  <si>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</si>
  <si>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</si>
  <si>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</si>
  <si>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</si>
  <si>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</si>
  <si>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</si>
  <si>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</si>
  <si>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</si>
  <si>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</si>
  <si>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</si>
  <si>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</si>
  <si>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</si>
  <si>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</si>
  <si>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</si>
  <si>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</si>
  <si>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</si>
  <si>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</si>
  <si>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</si>
  <si>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</si>
  <si>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</si>
  <si>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</si>
  <si>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</si>
  <si>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</si>
  <si>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</si>
  <si>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</si>
  <si>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</si>
  <si>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</si>
  <si>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</si>
  <si>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</si>
  <si>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</si>
  <si>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</si>
  <si>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</si>
  <si>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</si>
  <si>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</si>
  <si>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</si>
  <si>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</si>
  <si>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</si>
  <si>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</si>
  <si>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</si>
  <si>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</si>
  <si>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</si>
  <si>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</si>
  <si>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</si>
  <si>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</si>
  <si>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</si>
  <si>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</si>
  <si>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</si>
  <si>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</si>
  <si>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</si>
  <si>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</si>
  <si>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</si>
  <si>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</si>
  <si>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</si>
  <si>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</si>
  <si>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</si>
  <si>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</si>
  <si>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</si>
  <si>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</si>
  <si>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</si>
  <si>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</si>
  <si>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</si>
  <si>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</si>
  <si>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</si>
  <si>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</si>
  <si>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</si>
  <si>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</si>
  <si>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</si>
  <si>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</si>
  <si>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</si>
  <si>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</si>
  <si>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</si>
  <si>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</si>
  <si>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</si>
  <si>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</si>
  <si>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</si>
  <si>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</si>
  <si>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</si>
  <si>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</si>
  <si>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</si>
  <si>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</si>
  <si>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</si>
  <si>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</si>
  <si>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</si>
  <si>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</si>
  <si>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</si>
  <si>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</si>
  <si>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</si>
  <si>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</si>
  <si>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</si>
  <si>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</si>
  <si>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</si>
  <si>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</si>
  <si>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</si>
  <si>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</si>
  <si>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</si>
  <si>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</si>
  <si>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</si>
  <si>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</si>
  <si>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</si>
  <si>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</si>
  <si>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</si>
  <si>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</si>
  <si>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</si>
  <si>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</si>
  <si>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</si>
  <si>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</si>
  <si>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</si>
  <si>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</si>
  <si>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</si>
  <si>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</si>
  <si>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</si>
  <si>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</si>
  <si>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</si>
  <si>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</si>
  <si>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</si>
  <si>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</si>
  <si>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</si>
  <si>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</si>
  <si>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</si>
  <si>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</si>
  <si>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</si>
  <si>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</si>
  <si>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</si>
  <si>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</si>
  <si>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</si>
  <si>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</si>
  <si>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</si>
  <si>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</si>
  <si>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</si>
  <si>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</si>
  <si>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</si>
  <si>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</si>
  <si>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</si>
  <si>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</si>
  <si>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</si>
  <si>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</si>
  <si>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</si>
  <si>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</si>
  <si>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</si>
  <si>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</si>
  <si>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</si>
  <si>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</si>
  <si>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</si>
  <si>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</si>
  <si>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</si>
  <si>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</si>
  <si>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</si>
  <si>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</si>
  <si>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</si>
  <si>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</si>
  <si>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</si>
  <si>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</si>
  <si>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</si>
  <si>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</si>
  <si>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</si>
  <si>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</si>
  <si>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</si>
  <si>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</si>
  <si>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</si>
  <si>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</si>
  <si>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</si>
  <si>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</si>
  <si>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</si>
  <si>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</si>
  <si>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</si>
  <si>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</si>
  <si>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</si>
  <si>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</si>
  <si>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</si>
  <si>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</si>
  <si>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</si>
  <si>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</si>
  <si>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</si>
  <si>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</si>
  <si>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</si>
  <si>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</si>
  <si>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</si>
  <si>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</si>
  <si>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</si>
  <si>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</si>
  <si>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</si>
  <si>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</si>
  <si>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</si>
  <si>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</si>
  <si>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</si>
  <si>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</si>
  <si>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</si>
  <si>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</si>
  <si>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</si>
  <si>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</si>
  <si>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</si>
  <si>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</si>
  <si>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</si>
  <si>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</si>
  <si>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</si>
  <si>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</si>
  <si>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</si>
  <si>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</si>
  <si>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</si>
  <si>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</si>
  <si>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</si>
  <si>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</si>
  <si>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</si>
  <si>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</si>
  <si>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</si>
  <si>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</si>
  <si>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</si>
  <si>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</si>
  <si>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</si>
  <si>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</si>
  <si>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</si>
  <si>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</si>
  <si>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</si>
  <si>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</si>
  <si>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</si>
  <si>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</si>
  <si>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</si>
  <si>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</si>
  <si>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</si>
  <si>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</si>
  <si>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</si>
  <si>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</si>
  <si>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</si>
  <si>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</si>
  <si>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</si>
  <si>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</si>
  <si>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</si>
  <si>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</si>
  <si>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</si>
  <si>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</si>
  <si>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</si>
  <si>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</si>
  <si>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</si>
  <si>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</si>
  <si>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</si>
  <si>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</si>
  <si>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</si>
  <si>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</si>
  <si>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</si>
  <si>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</si>
  <si>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</si>
  <si>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</si>
  <si>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</si>
  <si>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</si>
  <si>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</si>
  <si>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</si>
  <si>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</si>
  <si>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</si>
  <si>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</si>
  <si>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</si>
  <si>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</si>
  <si>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</si>
  <si>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</si>
  <si>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</si>
  <si>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</si>
  <si>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</si>
  <si>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</si>
  <si>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</si>
  <si>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</si>
  <si>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</si>
  <si>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</si>
  <si>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</si>
  <si>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</si>
  <si>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</si>
  <si>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</si>
  <si>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</si>
  <si>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</si>
  <si>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</si>
  <si>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</si>
  <si>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</si>
  <si>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</si>
  <si>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</si>
  <si>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</si>
  <si>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</si>
  <si>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</si>
  <si>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</si>
  <si>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</si>
  <si>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</si>
  <si>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</si>
  <si>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</si>
  <si>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</si>
  <si>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</si>
  <si>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</si>
  <si>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</si>
  <si>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</si>
  <si>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</si>
  <si>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</si>
  <si>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</si>
  <si>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</si>
  <si>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</si>
  <si>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</si>
  <si>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</si>
  <si>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</si>
  <si>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</si>
  <si>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</si>
  <si>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</si>
  <si>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</si>
  <si>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</si>
  <si>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</si>
  <si>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</si>
  <si>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</si>
  <si>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</si>
  <si>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</si>
  <si>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</si>
  <si>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</si>
  <si>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</si>
  <si>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</si>
  <si>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</si>
  <si>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</si>
  <si>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</si>
  <si>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</si>
  <si>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</si>
  <si>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</si>
  <si>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</si>
  <si>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</si>
  <si>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</si>
  <si>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</si>
  <si>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</si>
  <si>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</si>
  <si>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</si>
  <si>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</si>
  <si>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</si>
  <si>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</si>
  <si>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</si>
  <si>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</si>
  <si>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</si>
  <si>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</si>
  <si>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</si>
  <si>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</si>
  <si>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</si>
  <si>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</si>
  <si>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</si>
  <si>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</si>
  <si>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</si>
  <si>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</si>
  <si>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</si>
  <si>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</si>
  <si>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</si>
  <si>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</si>
  <si>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</si>
  <si>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</si>
  <si>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</si>
  <si>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</si>
  <si>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</si>
  <si>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</si>
  <si>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</si>
  <si>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</si>
  <si>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</si>
  <si>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</si>
  <si>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</si>
  <si>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</si>
  <si>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</si>
  <si>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</si>
  <si>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</si>
  <si>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</si>
  <si>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</si>
  <si>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</si>
  <si>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</si>
  <si>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</si>
  <si>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</si>
  <si>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</si>
  <si>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</si>
  <si>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</si>
  <si>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</si>
  <si>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</si>
  <si>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</si>
  <si>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</si>
  <si>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</si>
  <si>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</si>
  <si>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</si>
  <si>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</si>
  <si>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</si>
  <si>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</si>
  <si>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</si>
  <si>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</si>
  <si>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</si>
  <si>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</si>
  <si>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</si>
  <si>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</si>
  <si>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</si>
  <si>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</si>
  <si>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</si>
  <si>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</si>
  <si>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</si>
  <si>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</si>
  <si>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</si>
  <si>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</si>
  <si>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</si>
  <si>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</si>
  <si>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</si>
  <si>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</si>
  <si>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</si>
  <si>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</si>
  <si>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</si>
  <si>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</si>
  <si>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</si>
  <si>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</si>
  <si>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</si>
  <si>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</si>
  <si>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</si>
  <si>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</si>
  <si>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</si>
  <si>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</si>
  <si>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</si>
  <si>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</si>
  <si>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</si>
  <si>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</si>
  <si>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</si>
  <si>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</si>
  <si>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</si>
  <si>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</si>
  <si>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</si>
  <si>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</si>
  <si>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</si>
  <si>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</si>
  <si>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</si>
  <si>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</si>
  <si>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</si>
  <si>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</si>
  <si>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</si>
  <si>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</si>
  <si>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</si>
  <si>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</si>
  <si>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</si>
  <si>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</si>
  <si>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</si>
  <si>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</si>
  <si>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</si>
  <si>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</si>
  <si>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</si>
  <si>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</si>
  <si>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</si>
  <si>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</si>
  <si>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</si>
  <si>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</si>
  <si>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</si>
  <si>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</si>
  <si>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</si>
  <si>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</si>
  <si>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</si>
  <si>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</si>
  <si>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</si>
  <si>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</si>
  <si>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</si>
  <si>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</si>
  <si>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</si>
  <si>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</si>
  <si>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</si>
  <si>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</si>
  <si>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</si>
  <si>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</si>
  <si>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</si>
  <si>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</si>
  <si>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</si>
  <si>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</si>
  <si>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</si>
  <si>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</si>
  <si>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</si>
  <si>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</si>
  <si>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</si>
  <si>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</si>
  <si>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</si>
  <si>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</si>
  <si>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</si>
  <si>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</si>
  <si>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</si>
  <si>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</si>
  <si>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</si>
  <si>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</si>
  <si>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</si>
  <si>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</si>
  <si>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</si>
  <si>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</si>
  <si>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</si>
  <si>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</si>
  <si>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</si>
  <si>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</si>
  <si>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</si>
  <si>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</si>
  <si>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</si>
  <si>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</si>
  <si>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</si>
  <si>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</si>
  <si>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</si>
  <si>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</si>
  <si>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</si>
  <si>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</si>
  <si>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</si>
  <si>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</si>
  <si>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</si>
  <si>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</si>
  <si>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</si>
  <si>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</si>
  <si>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</si>
  <si>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</si>
  <si>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</si>
  <si>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</si>
  <si>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</si>
  <si>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</si>
  <si>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</si>
  <si>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</si>
  <si>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</si>
  <si>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</si>
  <si>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</si>
  <si>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</si>
  <si>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</si>
  <si>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</si>
  <si>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</si>
  <si>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</si>
  <si>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</si>
  <si>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</si>
  <si>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</si>
  <si>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</si>
  <si>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</si>
  <si>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</si>
  <si>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</si>
  <si>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</si>
  <si>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</si>
  <si>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</si>
  <si>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</si>
  <si>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</si>
  <si>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</si>
  <si>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</si>
  <si>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</si>
  <si>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</si>
  <si>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</si>
  <si>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</si>
  <si>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</si>
  <si>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</si>
  <si>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</si>
  <si>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</si>
  <si>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</si>
  <si>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</si>
  <si>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</si>
  <si>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</si>
  <si>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</si>
  <si>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</si>
  <si>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</si>
  <si>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</si>
  <si>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</si>
  <si>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</si>
  <si>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</si>
  <si>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</si>
  <si>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</si>
  <si>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</si>
  <si>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</si>
  <si>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</si>
  <si>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</si>
  <si>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</si>
  <si>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</si>
  <si>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</si>
  <si>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</si>
  <si>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</si>
  <si>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</si>
  <si>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</si>
  <si>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</si>
  <si>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</si>
  <si>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</si>
  <si>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</si>
  <si>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</si>
  <si>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</si>
  <si>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</si>
  <si>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</si>
  <si>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</si>
  <si>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</si>
  <si>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</si>
  <si>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</si>
  <si>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</si>
  <si>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</si>
  <si>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</si>
  <si>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</si>
  <si>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</si>
  <si>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</si>
  <si>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</si>
  <si>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</si>
  <si>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</si>
  <si>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</si>
  <si>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</si>
  <si>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</si>
  <si>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</si>
  <si>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</si>
  <si>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</si>
  <si>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</si>
  <si>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</si>
  <si>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</si>
  <si>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</si>
  <si>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</si>
  <si>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</si>
  <si>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</si>
  <si>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</si>
  <si>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</si>
  <si>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</si>
  <si>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</si>
  <si>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</si>
  <si>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</si>
  <si>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</si>
  <si>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</si>
  <si>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</si>
  <si>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</si>
  <si>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</si>
  <si>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</si>
  <si>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</si>
  <si>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</si>
  <si>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</si>
  <si>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</si>
  <si>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</si>
  <si>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</si>
  <si>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</si>
  <si>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</si>
  <si>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</si>
  <si>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</si>
  <si>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</si>
  <si>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</si>
  <si>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</si>
  <si>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</si>
  <si>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</si>
  <si>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</si>
  <si>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</si>
  <si>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</si>
  <si>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</si>
  <si>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</si>
  <si>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</si>
  <si>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</si>
  <si>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</si>
  <si>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</si>
  <si>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</si>
  <si>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</si>
  <si>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</si>
  <si>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</si>
  <si>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</si>
  <si>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</si>
  <si>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</si>
  <si>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</si>
  <si>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</si>
  <si>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</si>
  <si>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</si>
  <si>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</si>
  <si>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</si>
  <si>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</si>
  <si>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</si>
  <si>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</si>
  <si>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</si>
  <si>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</si>
  <si>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</si>
  <si>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</si>
  <si>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</si>
  <si>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</si>
  <si>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</si>
  <si>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</si>
  <si>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</si>
  <si>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</si>
  <si>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</si>
  <si>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</si>
  <si>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</si>
  <si>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</si>
  <si>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</si>
  <si>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</si>
  <si>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</si>
  <si>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</si>
  <si>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</si>
  <si>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</si>
  <si>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</si>
  <si>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</si>
  <si>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</si>
  <si>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</si>
  <si>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</si>
  <si>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</si>
  <si>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</si>
  <si>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</si>
  <si>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</si>
  <si>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</si>
  <si>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</si>
  <si>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</si>
  <si>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</si>
  <si>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</si>
  <si>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</si>
  <si>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</si>
  <si>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</si>
  <si>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</si>
  <si>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</si>
  <si>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</si>
  <si>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</si>
  <si>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</si>
  <si>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</si>
  <si>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</si>
  <si>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</si>
  <si>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</si>
  <si>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</si>
  <si>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</si>
  <si>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</si>
  <si>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</si>
  <si>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</si>
  <si>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</si>
  <si>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</si>
  <si>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</si>
  <si>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</si>
  <si>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</si>
  <si>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</si>
  <si>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</si>
  <si>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</si>
  <si>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</si>
  <si>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</si>
  <si>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</si>
  <si>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</si>
  <si>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</si>
  <si>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</si>
  <si>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</si>
  <si>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</si>
  <si>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</si>
  <si>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</si>
  <si>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</si>
  <si>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</si>
  <si>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</si>
  <si>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</si>
  <si>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</si>
  <si>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</si>
  <si>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</si>
  <si>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</si>
  <si>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</si>
  <si>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</si>
  <si>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</si>
  <si>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</si>
  <si>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</si>
  <si>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</si>
  <si>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</si>
  <si>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</si>
  <si>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</si>
  <si>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</si>
  <si>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</si>
  <si>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</si>
  <si>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</si>
  <si>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</si>
  <si>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</si>
  <si>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</si>
  <si>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</si>
  <si>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</si>
  <si>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</si>
  <si>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</si>
  <si>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</si>
  <si>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</si>
  <si>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</si>
  <si>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</si>
  <si>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</si>
  <si>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</si>
  <si>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</si>
  <si>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</si>
  <si>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</si>
  <si>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</si>
  <si>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</si>
  <si>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</si>
  <si>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</si>
  <si>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</si>
  <si>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</si>
  <si>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</si>
  <si>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</si>
  <si>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</si>
  <si>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</si>
  <si>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</si>
  <si>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</si>
  <si>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</si>
  <si>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</si>
  <si>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</si>
  <si>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</si>
  <si>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</si>
  <si>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</si>
  <si>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</si>
  <si>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</si>
  <si>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</si>
  <si>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</si>
  <si>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</si>
  <si>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</si>
  <si>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</si>
  <si>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</si>
  <si>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</si>
  <si>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</si>
  <si>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</si>
  <si>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</si>
  <si>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</si>
  <si>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</si>
  <si>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</si>
  <si>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</si>
  <si>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</si>
  <si>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</si>
  <si>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</si>
  <si>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</si>
  <si>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</si>
  <si>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</si>
  <si>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</si>
  <si>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</si>
  <si>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</si>
  <si>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</si>
  <si>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</si>
  <si>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</si>
  <si>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</si>
  <si>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</si>
  <si>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</si>
  <si>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</si>
  <si>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</si>
  <si>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</si>
  <si>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</si>
  <si>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</si>
  <si>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</si>
  <si>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</si>
  <si>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</si>
  <si>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</si>
  <si>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</si>
  <si>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</si>
  <si>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</si>
  <si>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</si>
  <si>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</si>
  <si>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</si>
  <si>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</si>
  <si>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</si>
  <si>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</si>
  <si>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</si>
  <si>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</si>
  <si>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</si>
  <si>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</si>
  <si>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</si>
  <si>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</si>
  <si>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</si>
  <si>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</si>
  <si>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</si>
  <si>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</si>
  <si>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</si>
  <si>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</si>
  <si>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</si>
  <si>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</si>
  <si>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</si>
  <si>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</si>
  <si>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</si>
  <si>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</si>
  <si>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</si>
  <si>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</si>
  <si>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</si>
  <si>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</si>
  <si>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</si>
  <si>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</si>
  <si>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</si>
  <si>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</si>
  <si>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</si>
  <si>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</si>
  <si>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</si>
  <si>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</si>
  <si>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</si>
  <si>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</si>
  <si>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</si>
  <si>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</si>
  <si>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</si>
  <si>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</si>
  <si>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</si>
  <si>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</si>
  <si>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</si>
  <si>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</si>
  <si>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</si>
  <si>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</si>
  <si>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</si>
  <si>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</si>
  <si>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</si>
  <si>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</si>
  <si>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</si>
  <si>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</si>
  <si>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</si>
  <si>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</si>
  <si>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</si>
  <si>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</si>
  <si>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</si>
  <si>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</si>
  <si>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</si>
  <si>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</si>
  <si>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</si>
  <si>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</si>
  <si>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</si>
  <si>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</si>
  <si>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</si>
  <si>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</si>
  <si>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</si>
  <si>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</si>
  <si>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</si>
  <si>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</si>
  <si>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</si>
  <si>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</si>
  <si>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</si>
  <si>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</si>
  <si>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</si>
  <si>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</si>
  <si>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</si>
  <si>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</si>
  <si>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</si>
  <si>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</si>
  <si>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</si>
  <si>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</si>
  <si>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</si>
  <si>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</si>
  <si>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</si>
  <si>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</si>
  <si>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</si>
  <si>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</si>
  <si>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</si>
  <si>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</si>
  <si>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</si>
  <si>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</si>
  <si>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</si>
  <si>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</si>
  <si>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</si>
  <si>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</si>
  <si>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</si>
  <si>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</si>
  <si>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</si>
  <si>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</si>
  <si>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</si>
  <si>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</si>
  <si>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</si>
  <si>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</si>
  <si>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</si>
  <si>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</si>
  <si>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</si>
  <si>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</si>
  <si>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</si>
  <si>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</si>
  <si>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</si>
  <si>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</si>
  <si>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</si>
  <si>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</si>
  <si>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</si>
  <si>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</si>
  <si>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</si>
  <si>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</si>
  <si>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</si>
  <si>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</si>
  <si>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</si>
  <si>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</si>
  <si>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</si>
  <si>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</si>
  <si>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</si>
  <si>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</si>
  <si>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</si>
  <si>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</si>
  <si>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</si>
  <si>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</si>
  <si>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</si>
  <si>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</si>
  <si>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</si>
  <si>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</si>
  <si>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</si>
  <si>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</si>
  <si>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</si>
  <si>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</si>
  <si>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</si>
  <si>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</si>
  <si>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</si>
  <si>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</si>
  <si>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</si>
  <si>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</si>
  <si>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</si>
  <si>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</si>
  <si>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</si>
  <si>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</si>
  <si>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</si>
  <si>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</si>
  <si>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</si>
  <si>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</si>
  <si>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</si>
  <si>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</si>
  <si>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</si>
  <si>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</si>
  <si>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</si>
  <si>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</si>
  <si>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</si>
  <si>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</si>
  <si>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</si>
  <si>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</si>
  <si>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</si>
  <si>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</si>
  <si>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</si>
  <si>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</si>
  <si>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</si>
  <si>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</si>
  <si>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</si>
  <si>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</si>
  <si>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</si>
  <si>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</si>
  <si>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</si>
  <si>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</si>
  <si>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</si>
  <si>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</si>
  <si>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</si>
  <si>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</si>
  <si>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</si>
  <si>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</si>
  <si>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</si>
  <si>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</si>
  <si>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</si>
  <si>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</si>
  <si>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</si>
  <si>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</si>
  <si>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</si>
  <si>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</si>
  <si>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</si>
  <si>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</si>
  <si>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</si>
  <si>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</si>
  <si>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</si>
  <si>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</si>
  <si>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</si>
  <si>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</si>
  <si>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</si>
  <si>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</si>
  <si>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</si>
  <si>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</si>
  <si>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</si>
  <si>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</si>
  <si>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</si>
  <si>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</si>
  <si>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</si>
  <si>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</si>
  <si>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</si>
  <si>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</si>
  <si>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</si>
  <si>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</si>
  <si>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</si>
  <si>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</si>
  <si>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</si>
  <si>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</si>
  <si>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</si>
  <si>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</si>
  <si>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</si>
  <si>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</si>
  <si>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</si>
  <si>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</si>
  <si>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</si>
  <si>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</si>
  <si>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</si>
  <si>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</si>
  <si>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</si>
  <si>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</si>
  <si>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</si>
  <si>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</si>
  <si>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</si>
  <si>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</si>
  <si>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</si>
  <si>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</si>
  <si>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</si>
  <si>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</si>
  <si>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</si>
  <si>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</si>
  <si>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</si>
  <si>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</si>
  <si>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</si>
  <si>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</si>
  <si>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</si>
  <si>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</si>
  <si>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</si>
  <si>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</si>
  <si>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</si>
  <si>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</si>
  <si>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</si>
  <si>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</si>
  <si>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</si>
  <si>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</si>
  <si>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</si>
  <si>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</si>
  <si>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</si>
  <si>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</si>
  <si>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</si>
  <si>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</si>
  <si>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</si>
  <si>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</si>
  <si>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</si>
  <si>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</si>
  <si>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</si>
  <si>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</si>
  <si>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</si>
  <si>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</si>
  <si>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</si>
  <si>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</si>
  <si>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</si>
  <si>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</si>
  <si>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</si>
  <si>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</si>
  <si>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</si>
  <si>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</si>
  <si>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</si>
  <si>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</si>
  <si>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</si>
  <si>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</si>
  <si>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</si>
  <si>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</si>
  <si>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</si>
  <si>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</si>
  <si>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</si>
  <si>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</si>
  <si>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</si>
  <si>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</si>
  <si>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</si>
  <si>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</si>
  <si>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</si>
  <si>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</si>
  <si>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</si>
  <si>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</si>
  <si>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</si>
  <si>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</si>
  <si>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</si>
  <si>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</si>
  <si>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</si>
  <si>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</si>
  <si>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</si>
  <si>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</si>
  <si>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</si>
  <si>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</si>
  <si>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</si>
  <si>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</si>
  <si>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</si>
  <si>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</si>
  <si>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</si>
  <si>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</si>
  <si>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</si>
  <si>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</si>
  <si>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</si>
  <si>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</si>
  <si>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</si>
  <si>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</si>
  <si>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</si>
  <si>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</si>
  <si>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</si>
  <si>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</si>
  <si>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</si>
  <si>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</si>
  <si>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</si>
  <si>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</si>
  <si>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</si>
  <si>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</si>
  <si>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</si>
  <si>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</si>
  <si>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</si>
  <si>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</si>
  <si>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</si>
  <si>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</si>
  <si>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</si>
  <si>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</si>
  <si>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</si>
  <si>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</si>
  <si>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</si>
  <si>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</si>
  <si>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</si>
  <si>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</si>
  <si>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</si>
  <si>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</si>
  <si>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</si>
  <si>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</si>
  <si>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</si>
  <si>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</si>
  <si>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</si>
  <si>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</si>
  <si>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</si>
  <si>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</si>
  <si>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</si>
  <si>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</si>
  <si>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</si>
  <si>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</si>
  <si>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</si>
  <si>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</si>
  <si>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</si>
  <si>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</si>
  <si>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</si>
  <si>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</si>
  <si>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</si>
  <si>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</si>
  <si>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</si>
  <si>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</si>
  <si>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</si>
  <si>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</si>
  <si>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</si>
  <si>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</si>
  <si>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</si>
  <si>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</si>
  <si>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</si>
  <si>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</si>
  <si>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</si>
  <si>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</si>
  <si>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</si>
  <si>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</si>
  <si>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</si>
  <si>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</si>
  <si>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</si>
  <si>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</si>
  <si>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</si>
  <si>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</si>
  <si>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</si>
  <si>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</si>
  <si>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</si>
  <si>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</si>
  <si>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</si>
  <si>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</si>
  <si>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</si>
  <si>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</si>
  <si>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</si>
  <si>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</si>
  <si>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</si>
  <si>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</si>
  <si>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</si>
  <si>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</si>
  <si>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</si>
  <si>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</si>
  <si>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</si>
  <si>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</si>
  <si>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</si>
  <si>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</si>
  <si>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</si>
  <si>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</si>
  <si>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</si>
  <si>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</si>
  <si>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</si>
  <si>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</si>
  <si>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</si>
  <si>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</si>
  <si>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</si>
  <si>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</si>
  <si>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</si>
  <si>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</si>
  <si>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</si>
  <si>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</si>
  <si>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</si>
  <si>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</si>
  <si>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</si>
  <si>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</si>
  <si>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</si>
  <si>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</si>
  <si>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</si>
  <si>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</si>
  <si>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</si>
  <si>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</si>
  <si>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</si>
  <si>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</si>
  <si>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</si>
  <si>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</si>
  <si>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</si>
  <si>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</si>
  <si>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</si>
  <si>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</si>
  <si>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</si>
  <si>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</si>
  <si>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</si>
  <si>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</si>
  <si>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</si>
  <si>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</si>
  <si>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</si>
  <si>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</si>
  <si>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</si>
  <si>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</si>
  <si>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</si>
  <si>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</si>
  <si>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</si>
  <si>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</si>
  <si>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</si>
  <si>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</si>
  <si>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</si>
  <si>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</si>
  <si>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</si>
  <si>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</si>
  <si>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</si>
  <si>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</si>
  <si>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</si>
  <si>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</si>
  <si>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</si>
  <si>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</si>
  <si>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</si>
  <si>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</si>
  <si>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</si>
  <si>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</si>
  <si>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</si>
  <si>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</si>
  <si>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</si>
  <si>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</si>
  <si>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</si>
  <si>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</si>
  <si>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</si>
  <si>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</si>
  <si>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</si>
  <si>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</si>
  <si>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</si>
  <si>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</si>
  <si>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</si>
  <si>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</si>
  <si>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</si>
  <si>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</si>
  <si>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</si>
  <si>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</si>
  <si>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</si>
  <si>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</si>
  <si>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</si>
  <si>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</si>
  <si>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</si>
  <si>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</si>
  <si>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</si>
  <si>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</si>
  <si>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</si>
  <si>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</si>
  <si>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</si>
  <si>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</si>
  <si>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</si>
  <si>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</si>
  <si>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</si>
  <si>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</si>
  <si>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</si>
  <si>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</si>
  <si>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</si>
  <si>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</si>
  <si>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</si>
  <si>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</si>
  <si>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</si>
  <si>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</si>
  <si>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</si>
  <si>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</si>
  <si>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</si>
  <si>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</si>
  <si>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</si>
  <si>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</si>
  <si>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</si>
  <si>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</si>
  <si>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</si>
  <si>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</si>
  <si>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</si>
  <si>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</si>
  <si>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</si>
  <si>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</si>
  <si>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</si>
  <si>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</si>
  <si>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</si>
  <si>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</si>
  <si>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</si>
  <si>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</si>
  <si>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</si>
  <si>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</si>
  <si>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</si>
  <si>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</si>
  <si>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</si>
  <si>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</si>
  <si>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</si>
  <si>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</si>
  <si>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</si>
  <si>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</si>
  <si>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</si>
  <si>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</si>
  <si>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</si>
  <si>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</si>
  <si>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</si>
  <si>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</si>
  <si>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</si>
  <si>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</si>
  <si>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</si>
  <si>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</si>
  <si>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</si>
  <si>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</si>
  <si>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</si>
  <si>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</si>
  <si>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</si>
  <si>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</si>
  <si>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</si>
  <si>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</si>
  <si>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</si>
  <si>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</si>
  <si>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</si>
  <si>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</si>
  <si>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</si>
  <si>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</si>
  <si>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</si>
  <si>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</si>
  <si>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</si>
  <si>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</si>
  <si>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</si>
  <si>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</si>
  <si>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</si>
  <si>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</si>
  <si>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</si>
  <si>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</si>
  <si>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</si>
  <si>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</si>
  <si>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</si>
  <si>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</si>
  <si>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</si>
  <si>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</si>
  <si>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</si>
  <si>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</si>
  <si>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</si>
  <si>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</si>
  <si>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</si>
  <si>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</si>
  <si>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</si>
  <si>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</si>
  <si>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</si>
  <si>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</si>
  <si>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</si>
  <si>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</si>
  <si>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</si>
  <si>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</si>
  <si>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</si>
  <si>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</si>
  <si>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</si>
  <si>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</si>
  <si>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</si>
  <si>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</si>
  <si>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</si>
  <si>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</si>
  <si>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</si>
  <si>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</si>
  <si>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</si>
  <si>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</si>
  <si>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</si>
  <si>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</si>
  <si>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</si>
  <si>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</si>
  <si>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</si>
  <si>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</si>
  <si>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</si>
  <si>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</si>
  <si>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</si>
  <si>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</si>
  <si>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</si>
  <si>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</si>
  <si>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</si>
  <si>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</si>
  <si>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</si>
  <si>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</si>
  <si>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</si>
  <si>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</si>
  <si>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</si>
  <si>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</si>
  <si>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</si>
  <si>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</si>
  <si>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</si>
  <si>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</si>
  <si>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</si>
  <si>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</si>
  <si>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</si>
  <si>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</si>
  <si>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</si>
  <si>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</si>
  <si>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</si>
  <si>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</si>
  <si>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</si>
  <si>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</si>
  <si>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</si>
  <si>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</si>
  <si>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</si>
  <si>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</si>
  <si>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</si>
  <si>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</si>
  <si>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</si>
  <si>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</si>
  <si>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</si>
  <si>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</si>
  <si>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</si>
  <si>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</si>
  <si>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</si>
  <si>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</si>
  <si>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</si>
  <si>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</si>
  <si>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</si>
  <si>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</si>
  <si>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</si>
  <si>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</si>
  <si>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</si>
  <si>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</si>
  <si>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</si>
  <si>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</si>
  <si>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</si>
  <si>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</si>
  <si>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</si>
  <si>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</si>
  <si>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</si>
  <si>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</si>
  <si>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</si>
  <si>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</si>
  <si>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</si>
  <si>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</si>
  <si>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</si>
  <si>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</si>
  <si>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</si>
  <si>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</si>
  <si>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</si>
  <si>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</si>
  <si>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</si>
  <si>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</si>
  <si>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</si>
  <si>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</si>
  <si>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</si>
  <si>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</si>
  <si>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</si>
  <si>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</si>
  <si>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</si>
  <si>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</si>
  <si>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</si>
  <si>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</si>
  <si>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</si>
  <si>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</si>
  <si>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</si>
  <si>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</si>
  <si>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</si>
  <si>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</si>
  <si>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</si>
  <si>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</si>
  <si>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</si>
  <si>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</si>
  <si>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</si>
  <si>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</si>
  <si>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</si>
  <si>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</si>
  <si>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</si>
  <si>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</si>
  <si>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</si>
  <si>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</si>
  <si>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</si>
  <si>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</si>
  <si>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</si>
  <si>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</si>
  <si>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</si>
  <si>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</si>
  <si>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</si>
  <si>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</si>
  <si>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</si>
  <si>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</si>
  <si>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</si>
  <si>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</si>
  <si>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</si>
  <si>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</si>
  <si>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</si>
  <si>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</si>
  <si>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</si>
  <si>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</si>
  <si>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</si>
  <si>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</si>
  <si>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</si>
  <si>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</si>
  <si>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</si>
  <si>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</si>
  <si>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</si>
  <si>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</si>
  <si>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</si>
  <si>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</si>
  <si>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</si>
  <si>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</si>
  <si>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</si>
  <si>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</si>
  <si>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</si>
  <si>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</si>
  <si>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</si>
  <si>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</si>
  <si>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</si>
  <si>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</si>
  <si>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</si>
  <si>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</si>
  <si>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</si>
  <si>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</si>
  <si>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</si>
  <si>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</si>
  <si>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</si>
  <si>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</si>
  <si>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</si>
  <si>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</si>
  <si>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</si>
  <si>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</si>
  <si>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</si>
  <si>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</si>
  <si>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</si>
  <si>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</si>
  <si>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</si>
  <si>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</si>
  <si>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</si>
  <si>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</si>
  <si>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</si>
  <si>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</si>
  <si>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</si>
  <si>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</si>
  <si>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</si>
  <si>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</si>
  <si>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</si>
  <si>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</si>
  <si>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</si>
  <si>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</si>
  <si>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</si>
  <si>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</si>
  <si>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</si>
  <si>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</si>
  <si>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</si>
  <si>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</si>
  <si>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</si>
  <si>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</si>
  <si>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</si>
  <si>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</si>
  <si>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</si>
  <si>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</si>
  <si>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</si>
  <si>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</si>
  <si>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</si>
  <si>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</si>
  <si>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</si>
  <si>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</si>
  <si>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</si>
  <si>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</si>
  <si>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</si>
  <si>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</si>
  <si>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</si>
  <si>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</si>
  <si>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</si>
  <si>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</si>
  <si>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</si>
  <si>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</si>
  <si>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</si>
  <si>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</si>
  <si>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</si>
  <si>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</si>
  <si>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</si>
  <si>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</si>
  <si>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</si>
  <si>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</si>
  <si>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</si>
  <si>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</si>
  <si>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</si>
  <si>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</si>
  <si>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</si>
  <si>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</si>
  <si>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</si>
  <si>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</si>
  <si>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</si>
  <si>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</si>
  <si>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</si>
  <si>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</si>
  <si>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</si>
  <si>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</si>
  <si>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</si>
  <si>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</si>
  <si>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</si>
  <si>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</si>
  <si>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</si>
  <si>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</si>
  <si>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</si>
  <si>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</si>
  <si>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</si>
  <si>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</si>
  <si>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</si>
  <si>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</si>
  <si>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</si>
  <si>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</si>
  <si>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</si>
  <si>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</si>
  <si>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</si>
  <si>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</si>
  <si>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</si>
  <si>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</si>
  <si>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</si>
  <si>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</si>
  <si>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</si>
  <si>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</si>
  <si>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</si>
  <si>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</si>
  <si>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</si>
  <si>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</si>
  <si>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</si>
  <si>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</si>
  <si>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</si>
  <si>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</si>
  <si>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</si>
  <si>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</si>
  <si>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</si>
  <si>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</si>
  <si>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</si>
  <si>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</si>
  <si>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</si>
  <si>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</si>
  <si>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</si>
  <si>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</si>
  <si>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</si>
  <si>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</si>
  <si>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</si>
  <si>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</si>
  <si>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</si>
  <si>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</si>
  <si>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</si>
  <si>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</si>
  <si>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</si>
  <si>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</si>
  <si>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</si>
  <si>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</si>
  <si>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</si>
  <si>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</si>
  <si>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</si>
  <si>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</si>
  <si>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</si>
  <si>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</si>
  <si>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</si>
  <si>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</si>
  <si>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</si>
  <si>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</si>
  <si>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</si>
  <si>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</si>
  <si>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</si>
  <si>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</si>
  <si>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</si>
  <si>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</si>
  <si>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</si>
  <si>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</si>
  <si>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</si>
  <si>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</si>
  <si>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</si>
  <si>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</si>
  <si>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</si>
  <si>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</si>
  <si>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</si>
  <si>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</si>
  <si>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</si>
  <si>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</si>
  <si>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</si>
  <si>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</si>
  <si>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</si>
  <si>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</si>
  <si>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</si>
  <si>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</si>
  <si>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</si>
  <si>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</si>
  <si>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</si>
  <si>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</si>
  <si>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</si>
  <si>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</si>
  <si>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</si>
  <si>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</si>
  <si>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</si>
  <si>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</si>
  <si>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</si>
  <si>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</si>
  <si>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</si>
  <si>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</si>
  <si>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</si>
  <si>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</si>
  <si>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</si>
  <si>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</si>
  <si>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</si>
  <si>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</si>
  <si>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</si>
  <si>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</si>
  <si>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</si>
  <si>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</si>
  <si>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</si>
  <si>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</si>
  <si>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</si>
  <si>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</si>
  <si>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</si>
  <si>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</si>
  <si>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</si>
  <si>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</si>
  <si>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</si>
  <si>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</si>
  <si>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</si>
  <si>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</si>
  <si>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</si>
  <si>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</si>
  <si>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</si>
  <si>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</si>
  <si>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</si>
  <si>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</si>
  <si>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</si>
  <si>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</si>
  <si>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</si>
  <si>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</si>
  <si>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</si>
  <si>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</si>
  <si>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</si>
  <si>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</si>
  <si>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</si>
  <si>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</si>
  <si>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</si>
  <si>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</si>
  <si>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</si>
  <si>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</si>
  <si>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</si>
  <si>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</si>
  <si>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</si>
  <si>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</si>
  <si>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</si>
  <si>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</si>
  <si>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</si>
  <si>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</si>
  <si>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</si>
  <si>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</si>
  <si>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</si>
  <si>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</si>
  <si>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</si>
  <si>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</si>
  <si>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</si>
  <si>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</si>
  <si>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</si>
  <si>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</si>
  <si>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</si>
  <si>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</si>
  <si>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</si>
  <si>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</si>
  <si>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</si>
  <si>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</si>
  <si>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</si>
  <si>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</si>
  <si>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</si>
  <si>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</si>
  <si>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</si>
  <si>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</si>
  <si>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</si>
  <si>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</si>
  <si>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</si>
  <si>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</si>
  <si>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</si>
  <si>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</si>
  <si>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</si>
  <si>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</si>
  <si>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</si>
  <si>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</si>
  <si>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</si>
  <si>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</si>
  <si>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</si>
  <si>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</si>
  <si>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</si>
  <si>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</si>
  <si>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</si>
  <si>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</si>
  <si>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</si>
  <si>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</si>
  <si>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</si>
  <si>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</si>
  <si>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</si>
  <si>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</si>
  <si>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</si>
  <si>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</si>
  <si>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</si>
  <si>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</si>
  <si>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</si>
  <si>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</si>
  <si>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</si>
  <si>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</si>
  <si>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</si>
  <si>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</si>
  <si>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</si>
  <si>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</si>
  <si>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</si>
  <si>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</si>
  <si>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</si>
  <si>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</si>
  <si>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</si>
  <si>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</si>
  <si>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</si>
  <si>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</si>
  <si>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</si>
  <si>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</si>
  <si>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</si>
  <si>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</si>
  <si>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</si>
  <si>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</si>
  <si>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</si>
  <si>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</si>
  <si>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</si>
  <si>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</si>
  <si>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</si>
  <si>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</si>
  <si>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</si>
  <si>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</si>
  <si>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</si>
  <si>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</si>
  <si>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</si>
  <si>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</si>
  <si>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</si>
  <si>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</si>
  <si>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</si>
  <si>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</si>
  <si>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</si>
  <si>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</si>
  <si>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</si>
  <si>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</si>
  <si>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</si>
  <si>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</si>
  <si>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</si>
  <si>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</si>
  <si>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</si>
  <si>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</si>
  <si>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</si>
  <si>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</si>
  <si>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</si>
  <si>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</si>
  <si>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</si>
  <si>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</si>
  <si>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</si>
  <si>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</si>
  <si>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</si>
  <si>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</si>
  <si>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</si>
  <si>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</si>
  <si>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</si>
  <si>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</si>
  <si>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</si>
  <si>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</si>
  <si>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</si>
  <si>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</si>
  <si>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</si>
  <si>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</si>
  <si>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</si>
  <si>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</si>
  <si>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</si>
  <si>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</si>
  <si>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</si>
  <si>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</si>
  <si>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</si>
  <si>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</si>
  <si>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</si>
  <si>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</si>
  <si>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</si>
  <si>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</si>
  <si>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</si>
  <si>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</si>
  <si>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</si>
  <si>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</si>
  <si>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</si>
  <si>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</si>
  <si>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</si>
  <si>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</si>
  <si>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</si>
  <si>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</si>
  <si>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</si>
  <si>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</si>
  <si>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</si>
  <si>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</si>
  <si>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</si>
  <si>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</si>
  <si>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</si>
  <si>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</si>
  <si>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</si>
  <si>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</si>
  <si>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</si>
  <si>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</si>
  <si>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</si>
  <si>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</si>
  <si>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</si>
  <si>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</si>
  <si>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</si>
  <si>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</si>
  <si>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</si>
  <si>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</si>
  <si>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</si>
  <si>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</si>
  <si>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</si>
  <si>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</si>
  <si>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</si>
  <si>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</si>
  <si>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</si>
  <si>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</si>
  <si>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</si>
  <si>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</si>
  <si>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</si>
  <si>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</si>
  <si>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</si>
  <si>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</si>
  <si>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</si>
  <si>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</si>
  <si>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</si>
  <si>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</si>
  <si>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</si>
  <si>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</si>
  <si>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</si>
  <si>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</si>
  <si>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</si>
  <si>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</si>
  <si>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</si>
  <si>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</si>
  <si>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</si>
  <si>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</si>
  <si>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</si>
  <si>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</si>
  <si>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</si>
  <si>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</si>
  <si>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</si>
  <si>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</si>
  <si>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</si>
  <si>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</si>
  <si>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</si>
  <si>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</si>
  <si>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</si>
  <si>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</si>
  <si>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</si>
  <si>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</si>
  <si>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</si>
  <si>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</si>
  <si>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</si>
  <si>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</si>
  <si>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</si>
  <si>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</si>
  <si>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</si>
  <si>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</si>
  <si>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</si>
  <si>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</si>
  <si>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</si>
  <si>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</si>
  <si>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</si>
  <si>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</si>
  <si>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</si>
  <si>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</si>
  <si>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</si>
  <si>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</si>
  <si>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</si>
  <si>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</si>
  <si>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</si>
  <si>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</si>
  <si>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</si>
  <si>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</si>
  <si>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</si>
  <si>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</si>
  <si>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</si>
  <si>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</si>
  <si>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</si>
  <si>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</si>
  <si>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</si>
  <si>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</si>
  <si>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</si>
  <si>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</si>
  <si>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</si>
  <si>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</si>
  <si>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</si>
  <si>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</si>
  <si>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</si>
  <si>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</si>
  <si>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</si>
  <si>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</si>
  <si>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</si>
  <si>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</si>
  <si>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</si>
  <si>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</si>
  <si>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</si>
  <si>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</si>
  <si>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</si>
  <si>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</si>
  <si>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</si>
  <si>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</si>
  <si>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</si>
  <si>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</si>
  <si>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</si>
  <si>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</si>
  <si>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</si>
  <si>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</si>
  <si>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</si>
  <si>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</si>
  <si>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</si>
  <si>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</si>
  <si>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</si>
  <si>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</si>
  <si>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</si>
  <si>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</si>
  <si>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</si>
  <si>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</si>
  <si>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</si>
  <si>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</si>
  <si>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</si>
  <si>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</si>
  <si>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</si>
  <si>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</si>
  <si>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</si>
  <si>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</si>
  <si>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</si>
  <si>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</si>
  <si>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</si>
  <si>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</si>
  <si>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</si>
  <si>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</si>
  <si>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</si>
  <si>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</si>
  <si>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</si>
  <si>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</si>
  <si>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</si>
  <si>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</si>
  <si>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</si>
  <si>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</si>
  <si>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</si>
  <si>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</si>
  <si>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</si>
  <si>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</si>
  <si>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</si>
  <si>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</si>
  <si>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</si>
  <si>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</si>
  <si>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</si>
  <si>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</si>
  <si>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</si>
  <si>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</si>
  <si>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</si>
  <si>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</si>
  <si>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</si>
  <si>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</si>
  <si>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</si>
  <si>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</si>
  <si>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</si>
  <si>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</si>
  <si>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</si>
  <si>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</si>
  <si>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</si>
  <si>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</si>
  <si>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</si>
  <si>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</si>
  <si>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</si>
  <si>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</si>
  <si>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</si>
  <si>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</si>
  <si>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</si>
  <si>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</si>
  <si>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</si>
  <si>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</si>
  <si>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</si>
  <si>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</si>
  <si>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</si>
  <si>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</si>
  <si>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</si>
  <si>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</si>
  <si>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</si>
  <si>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</si>
  <si>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</si>
  <si>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</si>
  <si>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</si>
  <si>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</si>
  <si>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</si>
  <si>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</si>
  <si>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</si>
  <si>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</si>
  <si>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</si>
  <si>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</si>
  <si>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</si>
  <si>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</si>
  <si>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</si>
  <si>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</si>
  <si>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</si>
  <si>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</si>
  <si>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</si>
  <si>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</si>
  <si>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</si>
  <si>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</si>
  <si>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</si>
  <si>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</si>
  <si>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</si>
  <si>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</si>
  <si>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</si>
  <si>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</si>
  <si>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</si>
  <si>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</si>
  <si>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</si>
  <si>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</si>
  <si>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</si>
  <si>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</si>
  <si>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</si>
  <si>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</si>
  <si>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</si>
  <si>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</si>
  <si>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</si>
  <si>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</si>
  <si>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</si>
  <si>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</si>
  <si>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</si>
  <si>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</si>
  <si>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</si>
  <si>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</si>
  <si>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</si>
  <si>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</si>
  <si>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</si>
  <si>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</si>
  <si>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</si>
  <si>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</si>
  <si>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</si>
  <si>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</si>
  <si>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</si>
  <si>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</si>
  <si>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</si>
  <si>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</si>
  <si>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</si>
  <si>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</si>
  <si>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</si>
  <si>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</si>
  <si>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</si>
  <si>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</si>
  <si>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</si>
  <si>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</si>
  <si>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</si>
  <si>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</si>
  <si>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</si>
  <si>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</si>
  <si>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</si>
  <si>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</si>
  <si>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</si>
  <si>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</si>
  <si>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</si>
  <si>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</si>
  <si>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</si>
  <si>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</si>
  <si>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</si>
  <si>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</si>
  <si>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</si>
  <si>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</si>
  <si>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</si>
  <si>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</si>
  <si>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</si>
  <si>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</si>
  <si>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</si>
  <si>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</si>
  <si>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</si>
  <si>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</si>
  <si>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</si>
  <si>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</si>
  <si>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</si>
  <si>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</si>
  <si>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</si>
  <si>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</si>
  <si>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</si>
  <si>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</si>
  <si>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</si>
  <si>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</si>
  <si>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</si>
  <si>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</si>
  <si>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</si>
  <si>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</si>
  <si>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</si>
  <si>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</si>
  <si>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</si>
  <si>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</si>
  <si>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</si>
  <si>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</si>
  <si>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</si>
  <si>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</si>
  <si>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</si>
  <si>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</si>
  <si>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</si>
  <si>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</si>
  <si>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</si>
  <si>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</si>
  <si>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</si>
  <si>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</si>
  <si>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</si>
  <si>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</si>
  <si>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</si>
  <si>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</si>
  <si>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</si>
  <si>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</si>
  <si>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</si>
  <si>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</si>
  <si>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</si>
  <si>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</si>
  <si>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</si>
  <si>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</si>
  <si>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</si>
  <si>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</si>
  <si>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</si>
  <si>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</si>
  <si>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</si>
  <si>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</si>
  <si>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</si>
  <si>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</si>
  <si>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</si>
  <si>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</si>
  <si>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</si>
  <si>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</si>
  <si>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</si>
  <si>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</si>
  <si>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</si>
  <si>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</si>
  <si>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</si>
  <si>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</si>
  <si>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</si>
  <si>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</si>
  <si>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</si>
  <si>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</si>
  <si>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</si>
  <si>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</si>
  <si>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</si>
  <si>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</si>
  <si>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</si>
  <si>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</si>
  <si>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</si>
  <si>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</si>
  <si>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</si>
  <si>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</si>
  <si>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</si>
  <si>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</si>
  <si>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</si>
  <si>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</si>
  <si>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</si>
  <si>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</si>
  <si>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</si>
  <si>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</si>
  <si>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</si>
  <si>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</si>
  <si>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</si>
  <si>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</si>
  <si>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</si>
  <si>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</si>
  <si>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</si>
  <si>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</si>
  <si>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</si>
  <si>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</si>
  <si>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</si>
  <si>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</si>
  <si>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</si>
  <si>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</si>
  <si>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</si>
  <si>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</si>
  <si>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</si>
  <si>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</si>
  <si>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</si>
  <si>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</si>
  <si>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</si>
  <si>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</si>
  <si>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</si>
  <si>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</si>
  <si>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</si>
  <si>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</si>
  <si>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</si>
  <si>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</si>
  <si>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</si>
  <si>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</si>
  <si>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</si>
  <si>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</si>
  <si>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</si>
  <si>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</si>
  <si>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</si>
  <si>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</si>
  <si>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</si>
  <si>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</si>
  <si>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</si>
  <si>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</si>
  <si>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</si>
  <si>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</si>
  <si>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</si>
  <si>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</si>
  <si>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</si>
  <si>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</si>
  <si>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</si>
  <si>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</si>
  <si>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</si>
  <si>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</si>
  <si>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</si>
  <si>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</si>
  <si>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</si>
  <si>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</si>
  <si>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</si>
  <si>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</si>
  <si>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</si>
  <si>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</si>
  <si>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</si>
  <si>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</si>
  <si>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</si>
  <si>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</si>
  <si>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</si>
  <si>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</si>
  <si>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</si>
  <si>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</si>
  <si>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</si>
  <si>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</si>
  <si>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</si>
  <si>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</si>
  <si>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</si>
  <si>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</si>
  <si>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</si>
  <si>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</si>
  <si>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</si>
  <si>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</si>
  <si>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</si>
  <si>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</si>
  <si>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</si>
  <si>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</si>
  <si>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</si>
  <si>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</si>
  <si>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</si>
  <si>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</si>
  <si>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</si>
  <si>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</si>
  <si>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</si>
  <si>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</si>
  <si>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</si>
  <si>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</si>
  <si>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</si>
  <si>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</si>
  <si>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</si>
  <si>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</si>
  <si>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</si>
  <si>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</si>
  <si>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</si>
  <si>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</si>
  <si>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</si>
  <si>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</si>
  <si>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</si>
  <si>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</si>
  <si>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</si>
  <si>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</si>
  <si>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</si>
  <si>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</si>
  <si>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</si>
  <si>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</si>
  <si>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</si>
  <si>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</si>
  <si>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</si>
  <si>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</si>
  <si>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</si>
  <si>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</si>
  <si>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</si>
  <si>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</si>
  <si>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</si>
  <si>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</si>
  <si>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</si>
  <si>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</si>
  <si>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</si>
  <si>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</si>
  <si>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</si>
  <si>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</si>
  <si>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</si>
  <si>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</si>
  <si>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</si>
  <si>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</si>
  <si>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</si>
  <si>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</si>
  <si>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</si>
  <si>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</si>
  <si>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</si>
  <si>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</si>
  <si>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</si>
  <si>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</si>
  <si>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</si>
  <si>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</si>
  <si>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</si>
  <si>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</si>
  <si>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</si>
  <si>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</si>
  <si>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</si>
  <si>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</si>
  <si>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</si>
  <si>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</si>
  <si>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</si>
  <si>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</si>
  <si>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</si>
  <si>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</si>
  <si>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</si>
  <si>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</si>
  <si>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</si>
  <si>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</si>
  <si>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</si>
  <si>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</si>
  <si>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</si>
  <si>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</si>
  <si>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</si>
  <si>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</si>
  <si>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</si>
  <si>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</si>
  <si>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</si>
  <si>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</si>
  <si>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</si>
  <si>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</si>
  <si>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</si>
  <si>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</si>
  <si>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</si>
  <si>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</si>
  <si>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</si>
  <si>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</si>
  <si>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</si>
  <si>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</si>
  <si>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</si>
  <si>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</si>
  <si>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</si>
  <si>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</si>
  <si>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</si>
  <si>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</si>
  <si>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</si>
  <si>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</si>
  <si>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</si>
  <si>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</si>
  <si>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</si>
  <si>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</si>
  <si>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</si>
  <si>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</si>
  <si>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</si>
  <si>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</si>
  <si>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</si>
  <si>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</si>
  <si>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</si>
  <si>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</si>
  <si>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</si>
  <si>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</si>
  <si>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</si>
  <si>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</si>
  <si>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</si>
  <si>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</si>
  <si>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</si>
  <si>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</si>
  <si>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</si>
  <si>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</si>
  <si>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</si>
  <si>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</si>
  <si>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</si>
  <si>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</si>
  <si>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</si>
  <si>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</si>
  <si>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</si>
  <si>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</si>
  <si>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</si>
  <si>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</si>
  <si>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</si>
  <si>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</si>
  <si>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</si>
  <si>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</si>
  <si>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</si>
  <si>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</si>
  <si>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</si>
  <si>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</si>
  <si>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</si>
  <si>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</si>
  <si>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</si>
  <si>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</si>
  <si>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</si>
  <si>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</si>
  <si>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</si>
  <si>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</si>
  <si>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</si>
  <si>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</si>
  <si>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</si>
  <si>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</si>
  <si>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</si>
  <si>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</si>
  <si>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</si>
  <si>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</si>
  <si>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</si>
  <si>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</si>
  <si>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</si>
  <si>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</si>
  <si>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</si>
  <si>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</si>
  <si>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</si>
  <si>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</si>
  <si>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</si>
  <si>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</si>
  <si>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</si>
  <si>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</si>
  <si>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</si>
  <si>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</si>
  <si>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</si>
  <si>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</si>
  <si>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</si>
  <si>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</si>
  <si>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</si>
  <si>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</si>
  <si>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</si>
  <si>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</si>
  <si>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</si>
  <si>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</si>
  <si>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</si>
  <si>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</si>
  <si>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</si>
  <si>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</si>
  <si>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</si>
  <si>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</si>
  <si>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</si>
  <si>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</si>
  <si>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</si>
  <si>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</si>
  <si>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</si>
  <si>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</si>
  <si>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</si>
  <si>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</si>
  <si>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</si>
  <si>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</si>
  <si>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</si>
  <si>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</si>
  <si>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</si>
  <si>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</si>
  <si>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</si>
  <si>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</si>
  <si>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</si>
  <si>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</si>
  <si>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</si>
  <si>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</si>
  <si>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</si>
  <si>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</si>
  <si>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</si>
  <si>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</si>
  <si>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</si>
  <si>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</si>
  <si>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</si>
  <si>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</si>
  <si>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</si>
  <si>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</si>
  <si>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</si>
  <si>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</si>
  <si>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</si>
  <si>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</si>
  <si>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</si>
  <si>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</si>
  <si>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</si>
  <si>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</si>
  <si>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</si>
  <si>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</si>
  <si>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</si>
  <si>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</si>
  <si>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</si>
  <si>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</si>
  <si>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</si>
  <si>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</si>
  <si>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</si>
  <si>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</si>
  <si>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</si>
  <si>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</si>
  <si>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</si>
  <si>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</si>
  <si>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</si>
  <si>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</si>
  <si>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</si>
  <si>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</si>
  <si>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</si>
  <si>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</si>
  <si>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</si>
  <si>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</si>
  <si>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</si>
  <si>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</si>
  <si>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</si>
  <si>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</si>
  <si>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</si>
  <si>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</si>
  <si>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</si>
  <si>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</si>
  <si>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</si>
  <si>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</si>
  <si>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</si>
  <si>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</si>
  <si>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</si>
  <si>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</si>
  <si>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</si>
  <si>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</si>
  <si>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</si>
  <si>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</si>
  <si>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</si>
  <si>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</si>
  <si>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</si>
  <si>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</si>
  <si>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</si>
  <si>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</si>
  <si>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</si>
  <si>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</si>
  <si>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</si>
  <si>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</si>
  <si>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</si>
  <si>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</si>
  <si>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</si>
  <si>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</si>
  <si>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</si>
  <si>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</si>
  <si>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</si>
  <si>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</si>
  <si>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</si>
  <si>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</si>
  <si>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</si>
  <si>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</si>
  <si>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</si>
  <si>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</si>
  <si>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</si>
  <si>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</si>
  <si>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</si>
  <si>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</si>
  <si>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</si>
  <si>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</si>
  <si>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</si>
  <si>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</si>
  <si>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</si>
  <si>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</si>
  <si>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</si>
  <si>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</si>
  <si>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</si>
  <si>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</si>
  <si>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</si>
  <si>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</si>
  <si>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</si>
  <si>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</si>
  <si>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</si>
  <si>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</si>
  <si>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</si>
  <si>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</si>
  <si>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</si>
  <si>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</si>
  <si>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</si>
  <si>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</si>
  <si>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</si>
  <si>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</si>
  <si>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</si>
  <si>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</si>
  <si>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</si>
  <si>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</si>
  <si>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</si>
  <si>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</si>
  <si>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</si>
  <si>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</si>
  <si>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</si>
  <si>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</si>
  <si>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</si>
  <si>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</si>
  <si>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</si>
  <si>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</si>
  <si>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</si>
  <si>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</si>
  <si>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</si>
  <si>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</si>
  <si>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</si>
  <si>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</si>
  <si>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</si>
  <si>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</si>
  <si>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</si>
  <si>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</si>
  <si>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</si>
  <si>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</si>
  <si>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</si>
  <si>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</si>
  <si>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</si>
  <si>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</si>
  <si>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</si>
  <si>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</si>
  <si>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</si>
  <si>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</si>
  <si>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</si>
  <si>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</si>
  <si>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</si>
  <si>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</si>
  <si>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</si>
  <si>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</si>
  <si>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</si>
  <si>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</si>
  <si>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</si>
  <si>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</si>
  <si>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</si>
  <si>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</si>
  <si>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</si>
  <si>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</si>
  <si>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</si>
  <si>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</si>
  <si>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</si>
  <si>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</si>
  <si>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</si>
  <si>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</si>
  <si>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</si>
  <si>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</si>
  <si>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</si>
  <si>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</si>
  <si>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</si>
  <si>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</si>
  <si>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</si>
  <si>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</si>
  <si>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</si>
  <si>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</si>
  <si>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</si>
  <si>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</si>
  <si>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</si>
  <si>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</si>
  <si>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</si>
  <si>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</si>
  <si>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</si>
  <si>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</si>
  <si>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</si>
  <si>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</si>
  <si>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</si>
  <si>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</si>
  <si>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</si>
  <si>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</si>
  <si>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</si>
  <si>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</si>
  <si>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</si>
  <si>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</si>
  <si>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</si>
  <si>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</si>
  <si>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</si>
  <si>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</si>
  <si>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</si>
  <si>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</si>
  <si>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</si>
  <si>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</si>
  <si>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</si>
  <si>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</si>
  <si>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</si>
  <si>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</si>
  <si>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</si>
  <si>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</si>
  <si>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</si>
  <si>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</si>
  <si>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</si>
  <si>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</si>
  <si>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</si>
  <si>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</si>
  <si>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</si>
  <si>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</si>
  <si>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</si>
  <si>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</si>
  <si>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</si>
  <si>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</si>
  <si>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</si>
  <si>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</si>
  <si>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</si>
  <si>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</si>
  <si>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</si>
  <si>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</si>
  <si>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</si>
  <si>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</si>
  <si>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</si>
  <si>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</si>
  <si>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</si>
  <si>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</si>
  <si>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</si>
  <si>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</si>
  <si>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</si>
  <si>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</si>
  <si>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</si>
  <si>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</si>
  <si>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</si>
  <si>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</si>
  <si>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</si>
  <si>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</si>
  <si>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</si>
  <si>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</si>
  <si>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</si>
  <si>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</si>
  <si>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</si>
  <si>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</si>
  <si>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</si>
  <si>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</si>
  <si>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</si>
  <si>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</si>
  <si>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</si>
  <si>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</si>
  <si>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</si>
  <si>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</si>
  <si>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</si>
  <si>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</si>
  <si>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</si>
  <si>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</si>
  <si>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</si>
  <si>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</si>
  <si>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</si>
  <si>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</si>
  <si>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</si>
  <si>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</si>
  <si>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</si>
  <si>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</si>
  <si>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</si>
  <si>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</si>
  <si>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</si>
  <si>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</si>
  <si>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</si>
  <si>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</si>
  <si>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</si>
  <si>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</si>
  <si>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</si>
  <si>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</si>
  <si>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</si>
  <si>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</si>
  <si>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</si>
  <si>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</si>
  <si>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</si>
  <si>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</si>
  <si>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</si>
  <si>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</si>
  <si>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</si>
  <si>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</si>
  <si>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</si>
  <si>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</si>
  <si>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</si>
  <si>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</si>
  <si>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</si>
  <si>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</si>
  <si>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</si>
  <si>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</si>
  <si>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</si>
  <si>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</si>
  <si>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</si>
  <si>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</si>
  <si>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</si>
  <si>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</si>
  <si>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</si>
  <si>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</si>
  <si>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</si>
  <si>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</si>
  <si>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</si>
  <si>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</si>
  <si>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</si>
  <si>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</si>
  <si>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</si>
  <si>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</si>
  <si>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</si>
  <si>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</si>
  <si>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</si>
  <si>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</si>
  <si>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</si>
  <si>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</si>
  <si>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</si>
  <si>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</si>
  <si>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</si>
  <si>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</si>
  <si>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</si>
  <si>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</si>
  <si>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</si>
  <si>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</si>
  <si>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</si>
  <si>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</si>
  <si>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</si>
  <si>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</si>
  <si>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</si>
  <si>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</si>
  <si>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</si>
  <si>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</si>
  <si>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</si>
  <si>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</si>
  <si>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</si>
  <si>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</si>
  <si>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</si>
  <si>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</si>
  <si>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</si>
  <si>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</si>
  <si>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</si>
  <si>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</si>
  <si>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</si>
  <si>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</si>
  <si>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</si>
  <si>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</si>
  <si>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</si>
  <si>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</si>
  <si>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</si>
  <si>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</si>
  <si>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</si>
  <si>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</si>
  <si>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</si>
  <si>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</si>
  <si>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</si>
  <si>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</si>
  <si>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</si>
  <si>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</si>
  <si>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</si>
  <si>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</si>
  <si>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</si>
  <si>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</si>
  <si>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</si>
  <si>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</si>
  <si>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</si>
  <si>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</si>
  <si>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</si>
  <si>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</si>
  <si>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</si>
  <si>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</si>
  <si>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</si>
  <si>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</si>
  <si>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</si>
  <si>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</si>
  <si>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</si>
  <si>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</si>
  <si>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</si>
  <si>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</si>
  <si>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</si>
  <si>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</si>
  <si>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</si>
  <si>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</si>
  <si>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</si>
  <si>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</si>
  <si>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</si>
  <si>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</si>
  <si>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</si>
  <si>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</si>
  <si>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</si>
  <si>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</si>
  <si>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</si>
  <si>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</si>
  <si>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</si>
  <si>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</si>
  <si>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</si>
  <si>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</si>
  <si>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</si>
  <si>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</si>
  <si>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</si>
  <si>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</si>
  <si>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</si>
  <si>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</si>
  <si>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</si>
  <si>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</si>
  <si>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</si>
  <si>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</si>
  <si>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</si>
  <si>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</si>
  <si>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</si>
  <si>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</si>
  <si>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</si>
  <si>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</si>
  <si>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</si>
  <si>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</si>
  <si>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</si>
  <si>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</si>
  <si>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</si>
  <si>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</si>
  <si>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</si>
  <si>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</si>
  <si>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</si>
  <si>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</si>
  <si>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</si>
  <si>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</si>
  <si>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</si>
  <si>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</si>
  <si>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</si>
  <si>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</si>
  <si>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</si>
  <si>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</si>
  <si>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</si>
  <si>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</si>
  <si>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</si>
  <si>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</si>
  <si>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</si>
  <si>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</si>
  <si>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</si>
  <si>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</si>
  <si>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</si>
  <si>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</si>
  <si>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</si>
  <si>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</si>
  <si>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</si>
  <si>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</si>
  <si>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</si>
  <si>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</si>
  <si>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</si>
  <si>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</si>
  <si>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</si>
  <si>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</si>
  <si>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</si>
  <si>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</si>
  <si>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</si>
  <si>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</si>
  <si>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</si>
  <si>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</si>
  <si>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</si>
  <si>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</si>
  <si>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</si>
  <si>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</si>
  <si>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</si>
  <si>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</si>
  <si>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</si>
  <si>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</si>
  <si>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</si>
  <si>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</si>
  <si>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</si>
  <si>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</si>
  <si>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</si>
  <si>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</si>
  <si>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</si>
  <si>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</si>
  <si>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</si>
  <si>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</si>
  <si>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</si>
  <si>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</si>
  <si>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</si>
  <si>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</si>
  <si>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</si>
  <si>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</si>
  <si>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</si>
  <si>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</si>
  <si>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</si>
  <si>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</si>
  <si>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</si>
  <si>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</si>
  <si>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</si>
  <si>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</si>
  <si>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</si>
  <si>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</si>
  <si>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</si>
  <si>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</si>
  <si>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</si>
  <si>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</si>
  <si>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</si>
  <si>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</si>
  <si>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</si>
  <si>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</si>
  <si>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</si>
  <si>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</si>
  <si>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</si>
  <si>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</si>
  <si>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</si>
  <si>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</si>
  <si>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</si>
  <si>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</si>
  <si>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</si>
  <si>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</si>
  <si>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</si>
  <si>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</si>
  <si>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</si>
  <si>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</si>
  <si>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</si>
  <si>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</si>
  <si>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</si>
  <si>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</si>
  <si>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</si>
  <si>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</si>
  <si>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</si>
  <si>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</si>
  <si>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</si>
  <si>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</si>
  <si>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</si>
  <si>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</si>
  <si>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</si>
  <si>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</si>
  <si>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</si>
  <si>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</si>
  <si>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</si>
  <si>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</si>
  <si>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</si>
  <si>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</si>
  <si>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</si>
  <si>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</si>
  <si>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</si>
  <si>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</si>
  <si>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</si>
  <si>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</si>
  <si>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</si>
  <si>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</si>
  <si>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</si>
  <si>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</si>
  <si>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</si>
  <si>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</si>
  <si>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</si>
  <si>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</si>
  <si>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</si>
  <si>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</si>
  <si>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</si>
  <si>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</si>
  <si>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</si>
  <si>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</si>
  <si>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</si>
  <si>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</si>
  <si>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</si>
  <si>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</si>
  <si>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</si>
  <si>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</si>
  <si>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</si>
  <si>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</si>
  <si>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</si>
  <si>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</si>
  <si>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</si>
  <si>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</si>
  <si>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</si>
  <si>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</si>
  <si>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</si>
  <si>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</si>
  <si>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</si>
  <si>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</si>
  <si>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</si>
  <si>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</si>
  <si>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</si>
  <si>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</si>
  <si>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</si>
  <si>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</si>
  <si>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</si>
  <si>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</si>
  <si>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</si>
  <si>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</si>
  <si>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</si>
  <si>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</si>
  <si>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</si>
  <si>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</si>
  <si>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</si>
  <si>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</si>
  <si>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</si>
  <si>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</si>
  <si>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</si>
  <si>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</si>
  <si>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</si>
  <si>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</si>
  <si>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</si>
  <si>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</si>
  <si>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</si>
  <si>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</si>
  <si>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</si>
  <si>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</si>
  <si>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</si>
  <si>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</si>
  <si>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</si>
  <si>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</si>
  <si>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</si>
  <si>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</si>
  <si>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</si>
  <si>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</si>
  <si>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</si>
  <si>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</si>
  <si>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</si>
  <si>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</si>
  <si>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</si>
  <si>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</si>
  <si>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</si>
  <si>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</si>
  <si>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</si>
  <si>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</si>
  <si>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</si>
  <si>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</si>
  <si>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</si>
  <si>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</si>
  <si>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</si>
  <si>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</si>
  <si>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</si>
  <si>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</si>
  <si>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</si>
  <si>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</si>
  <si>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</si>
  <si>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</si>
  <si>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</si>
  <si>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</si>
  <si>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</si>
  <si>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</si>
  <si>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</si>
  <si>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</si>
  <si>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</si>
  <si>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</si>
  <si>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</si>
  <si>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</si>
  <si>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</si>
  <si>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</si>
  <si>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</si>
  <si>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</si>
  <si>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</si>
  <si>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</si>
  <si>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</si>
  <si>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</si>
  <si>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</si>
  <si>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</si>
  <si>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</si>
  <si>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</si>
  <si>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</si>
  <si>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</si>
  <si>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</si>
  <si>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</si>
  <si>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</si>
  <si>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</si>
  <si>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</si>
  <si>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</si>
  <si>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</si>
  <si>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</si>
  <si>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</si>
  <si>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</si>
  <si>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</si>
  <si>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</si>
  <si>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</si>
  <si>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</si>
  <si>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</si>
  <si>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</si>
  <si>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</si>
  <si>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</si>
  <si>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</si>
  <si>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</si>
  <si>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</si>
  <si>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</si>
  <si>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</si>
  <si>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</si>
  <si>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</si>
  <si>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</si>
  <si>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</si>
  <si>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</si>
  <si>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</si>
  <si>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</si>
  <si>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</si>
  <si>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</si>
  <si>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</si>
  <si>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</si>
  <si>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</si>
  <si>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</si>
  <si>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</si>
  <si>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</si>
  <si>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</si>
  <si>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</si>
  <si>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</si>
  <si>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</si>
  <si>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</si>
  <si>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</si>
  <si>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</si>
  <si>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</si>
  <si>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</si>
  <si>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</si>
  <si>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</si>
  <si>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</si>
  <si>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</si>
  <si>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</si>
  <si>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</si>
  <si>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</si>
  <si>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</si>
  <si>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</si>
  <si>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</si>
  <si>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</si>
  <si>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</si>
  <si>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</si>
  <si>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</si>
  <si>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</si>
  <si>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</si>
  <si>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</si>
  <si>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</si>
  <si>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</si>
  <si>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</si>
  <si>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</si>
  <si>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</si>
  <si>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</si>
  <si>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</si>
  <si>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</si>
  <si>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</si>
  <si>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</si>
  <si>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</si>
  <si>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</si>
  <si>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</si>
  <si>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</si>
  <si>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</si>
  <si>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</si>
  <si>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</si>
  <si>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</si>
  <si>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</si>
  <si>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</si>
  <si>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</si>
  <si>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</si>
  <si>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</si>
  <si>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</si>
  <si>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</si>
  <si>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</si>
  <si>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</si>
  <si>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</si>
  <si>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</si>
  <si>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</si>
  <si>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</si>
  <si>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</si>
  <si>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</si>
  <si>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</si>
  <si>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</si>
  <si>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</si>
  <si>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</si>
  <si>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</si>
  <si>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</si>
  <si>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</si>
  <si>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</si>
  <si>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</si>
  <si>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</si>
  <si>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</si>
  <si>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</si>
  <si>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</si>
  <si>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</si>
  <si>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</si>
  <si>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</si>
  <si>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</si>
  <si>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</si>
  <si>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</si>
  <si>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</si>
  <si>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</si>
  <si>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</si>
  <si>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</si>
  <si>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</si>
  <si>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</si>
  <si>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</si>
  <si>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</si>
  <si>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</si>
  <si>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</si>
  <si>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</si>
  <si>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</si>
  <si>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</si>
  <si>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</si>
  <si>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</si>
  <si>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</si>
  <si>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</si>
  <si>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</si>
  <si>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</si>
  <si>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</si>
  <si>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</si>
  <si>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</si>
  <si>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</si>
  <si>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</si>
  <si>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</si>
  <si>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</si>
  <si>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</si>
  <si>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</si>
  <si>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</si>
  <si>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</si>
  <si>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</si>
  <si>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</si>
  <si>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</si>
  <si>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</si>
  <si>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</si>
  <si>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</si>
  <si>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</si>
  <si>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</si>
  <si>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</si>
  <si>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</si>
  <si>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</si>
  <si>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</si>
  <si>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</si>
  <si>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</si>
  <si>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</si>
  <si>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</si>
  <si>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</si>
  <si>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</si>
  <si>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</si>
  <si>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</si>
  <si>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</si>
  <si>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</si>
  <si>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</si>
  <si>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</si>
  <si>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</si>
  <si>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</si>
  <si>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</si>
  <si>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</si>
  <si>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</si>
  <si>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</si>
  <si>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</si>
  <si>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</si>
  <si>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</si>
  <si>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</si>
  <si>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</si>
  <si>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</si>
  <si>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</si>
  <si>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</si>
  <si>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</si>
  <si>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</si>
  <si>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</si>
  <si>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</si>
  <si>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</si>
  <si>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</si>
  <si>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</si>
  <si>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</si>
  <si>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</si>
  <si>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</si>
  <si>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</si>
  <si>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</si>
  <si>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</si>
  <si>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</si>
  <si>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</si>
  <si>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</si>
  <si>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</si>
  <si>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</si>
  <si>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</si>
  <si>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</si>
  <si>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</si>
  <si>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</si>
  <si>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</si>
  <si>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</si>
  <si>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</si>
  <si>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</si>
  <si>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</si>
  <si>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</si>
  <si>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</si>
  <si>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</si>
  <si>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</si>
  <si>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</si>
  <si>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</si>
  <si>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</si>
  <si>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</si>
  <si>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</si>
  <si>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</si>
  <si>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</si>
  <si>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</si>
  <si>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</si>
  <si>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</si>
  <si>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</si>
  <si>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</si>
  <si>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</si>
  <si>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</si>
  <si>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</si>
  <si>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</si>
  <si>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</si>
  <si>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</si>
  <si>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</si>
  <si>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</si>
  <si>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</si>
  <si>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</si>
  <si>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</si>
  <si>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</si>
  <si>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</si>
  <si>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</si>
  <si>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</si>
  <si>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</si>
  <si>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</si>
  <si>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</si>
  <si>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</si>
  <si>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</si>
  <si>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</si>
  <si>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</si>
  <si>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</si>
  <si>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</si>
  <si>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</si>
  <si>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</si>
  <si>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</si>
  <si>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</si>
  <si>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</si>
  <si>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</si>
  <si>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</si>
  <si>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</si>
  <si>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</si>
  <si>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</si>
  <si>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</si>
  <si>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</si>
  <si>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</si>
  <si>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</si>
  <si>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</si>
  <si>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</si>
  <si>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</si>
  <si>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</si>
  <si>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</si>
  <si>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</si>
  <si>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</si>
  <si>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</si>
  <si>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</si>
  <si>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</si>
  <si>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</si>
  <si>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</si>
  <si>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</si>
  <si>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</si>
  <si>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</si>
  <si>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</si>
  <si>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</si>
  <si>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</si>
  <si>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</si>
  <si>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</si>
  <si>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</si>
  <si>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</si>
  <si>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</si>
  <si>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</si>
  <si>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</si>
  <si>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</si>
  <si>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</si>
  <si>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</si>
  <si>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</si>
  <si>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</si>
  <si>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</si>
  <si>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</si>
  <si>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</si>
  <si>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</si>
  <si>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</si>
  <si>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</si>
  <si>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</si>
  <si>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</si>
  <si>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</si>
  <si>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</si>
  <si>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</si>
  <si>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</si>
  <si>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</si>
  <si>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</si>
  <si>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</si>
  <si>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</si>
  <si>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</si>
  <si>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</si>
  <si>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</si>
  <si>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</si>
  <si>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</si>
  <si>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</si>
  <si>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</si>
  <si>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</si>
  <si>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</si>
  <si>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</si>
  <si>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</si>
  <si>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</si>
  <si>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</si>
  <si>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</si>
  <si>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</si>
  <si>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</si>
  <si>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</si>
  <si>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</si>
  <si>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</si>
  <si>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</si>
  <si>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</si>
  <si>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</si>
  <si>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</si>
  <si>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</si>
  <si>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</si>
  <si>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</si>
  <si>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</si>
  <si>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</si>
  <si>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</si>
  <si>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</si>
  <si>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</si>
  <si>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</si>
  <si>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</si>
  <si>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</si>
  <si>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</si>
  <si>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</si>
  <si>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</si>
  <si>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</si>
  <si>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</si>
  <si>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</si>
  <si>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</si>
  <si>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</si>
  <si>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</si>
  <si>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</si>
  <si>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</si>
  <si>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</si>
  <si>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</si>
  <si>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</si>
  <si>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</si>
  <si>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</si>
  <si>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</si>
  <si>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</si>
  <si>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</si>
  <si>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</si>
  <si>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</si>
  <si>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</si>
  <si>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</si>
  <si>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</si>
  <si>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</si>
  <si>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</si>
  <si>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</si>
  <si>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</si>
  <si>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</si>
  <si>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</si>
  <si>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</si>
  <si>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</si>
  <si>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</si>
  <si>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</si>
  <si>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</si>
  <si>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</si>
  <si>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</si>
  <si>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</si>
  <si>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</si>
  <si>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</si>
  <si>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</si>
  <si>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</si>
  <si>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</si>
  <si>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</si>
  <si>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</si>
  <si>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</si>
  <si>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</si>
  <si>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</si>
  <si>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</si>
  <si>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</si>
  <si>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</si>
  <si>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</si>
  <si>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</si>
  <si>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</si>
  <si>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</si>
  <si>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</si>
  <si>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</si>
  <si>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</si>
  <si>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</si>
  <si>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</si>
  <si>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</si>
  <si>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</si>
  <si>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</si>
  <si>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</si>
  <si>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</si>
  <si>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</si>
  <si>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</si>
  <si>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</si>
  <si>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</si>
  <si>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</si>
  <si>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</si>
  <si>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</si>
  <si>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</si>
  <si>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</si>
  <si>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</si>
  <si>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</si>
  <si>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</si>
  <si>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</si>
  <si>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</si>
  <si>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</si>
  <si>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</si>
  <si>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</si>
  <si>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</si>
  <si>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</si>
  <si>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</si>
  <si>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</si>
  <si>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</si>
  <si>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</si>
  <si>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</si>
  <si>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</si>
  <si>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</si>
  <si>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</si>
  <si>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</si>
  <si>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</si>
  <si>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</si>
  <si>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</si>
  <si>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</si>
  <si>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</si>
  <si>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</si>
  <si>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</si>
  <si>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</si>
  <si>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</si>
  <si>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</si>
  <si>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</si>
  <si>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</si>
  <si>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</si>
  <si>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</si>
  <si>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</si>
  <si>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</si>
  <si>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</si>
  <si>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</si>
  <si>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</si>
  <si>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</si>
  <si>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</si>
  <si>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</si>
  <si>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</si>
  <si>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</si>
  <si>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</si>
  <si>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</si>
  <si>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</si>
  <si>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</si>
  <si>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</si>
  <si>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</si>
  <si>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</si>
  <si>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</si>
  <si>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</si>
  <si>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</si>
  <si>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</si>
  <si>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</si>
  <si>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</si>
  <si>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</si>
  <si>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</si>
  <si>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</si>
  <si>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</si>
  <si>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</si>
  <si>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</si>
  <si>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</si>
  <si>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</si>
  <si>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</si>
  <si>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</si>
  <si>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</si>
  <si>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</si>
  <si>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</si>
  <si>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</si>
  <si>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</si>
  <si>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</si>
  <si>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</si>
  <si>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</si>
  <si>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</si>
  <si>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</si>
  <si>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</si>
  <si>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</si>
  <si>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</si>
  <si>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</si>
  <si>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</si>
  <si>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</si>
  <si>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</si>
  <si>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</si>
  <si>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</si>
  <si>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</si>
  <si>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</si>
  <si>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</si>
  <si>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</si>
  <si>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</si>
  <si>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</si>
  <si>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</si>
  <si>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</si>
  <si>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</si>
  <si>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</si>
  <si>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</si>
  <si>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</si>
  <si>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</si>
  <si>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</si>
  <si>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</si>
  <si>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</si>
  <si>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</si>
  <si>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</si>
  <si>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</si>
  <si>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</si>
  <si>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</si>
  <si>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</si>
  <si>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</si>
  <si>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</si>
  <si>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</si>
  <si>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</si>
  <si>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</si>
  <si>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</si>
  <si>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</si>
  <si>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</si>
  <si>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</si>
  <si>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</si>
  <si>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</si>
  <si>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</si>
  <si>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</si>
  <si>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</si>
  <si>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</si>
  <si>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</si>
  <si>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</si>
  <si>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</si>
  <si>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</si>
  <si>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</si>
  <si>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</si>
  <si>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</si>
  <si>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</si>
  <si>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</si>
  <si>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</si>
  <si>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</si>
  <si>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</si>
  <si>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</si>
  <si>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</si>
  <si>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</si>
  <si>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</si>
  <si>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</si>
  <si>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</si>
  <si>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</si>
  <si>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</si>
  <si>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</si>
  <si>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</si>
  <si>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</si>
  <si>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</si>
  <si>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</si>
  <si>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</si>
  <si>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</si>
  <si>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</si>
  <si>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</si>
  <si>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</si>
  <si>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</si>
  <si>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</si>
  <si>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</si>
  <si>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</si>
  <si>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</si>
  <si>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</si>
  <si>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</si>
  <si>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</si>
  <si>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</si>
  <si>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</si>
  <si>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</si>
  <si>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</si>
  <si>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</si>
  <si>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</si>
  <si>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</si>
  <si>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</si>
  <si>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</si>
  <si>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</si>
  <si>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</si>
  <si>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</si>
  <si>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</si>
  <si>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</si>
  <si>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</si>
  <si>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</si>
  <si>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</si>
  <si>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</si>
  <si>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</si>
  <si>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</si>
  <si>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</si>
  <si>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</si>
  <si>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</si>
  <si>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</si>
  <si>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</si>
  <si>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</si>
  <si>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</si>
  <si>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</si>
  <si>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</si>
  <si>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</si>
  <si>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</si>
  <si>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</si>
  <si>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</si>
  <si>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</si>
  <si>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</si>
  <si>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</si>
  <si>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</si>
  <si>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</si>
  <si>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</si>
  <si>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</si>
  <si>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</si>
  <si>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</si>
  <si>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</si>
  <si>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</si>
  <si>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</si>
  <si>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</si>
  <si>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</si>
  <si>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</si>
  <si>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</si>
  <si>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</si>
  <si>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</si>
  <si>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</si>
  <si>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</si>
  <si>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</si>
  <si>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</si>
  <si>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</si>
  <si>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</si>
  <si>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</si>
  <si>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</si>
  <si>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</si>
  <si>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</si>
  <si>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</si>
  <si>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</si>
  <si>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</si>
  <si>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</si>
  <si>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</si>
  <si>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</si>
  <si>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</si>
  <si>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</si>
  <si>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</si>
  <si>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</si>
  <si>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</si>
  <si>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</si>
  <si>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</si>
  <si>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</si>
  <si>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</si>
  <si>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</si>
  <si>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</si>
  <si>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</si>
  <si>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</si>
  <si>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</si>
  <si>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</si>
  <si>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</si>
  <si>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</si>
  <si>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</si>
  <si>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</si>
  <si>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</si>
  <si>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</si>
  <si>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</si>
  <si>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</si>
  <si>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</si>
  <si>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</si>
  <si>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</si>
  <si>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</si>
  <si>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</si>
  <si>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</si>
  <si>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</si>
  <si>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</si>
  <si>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</si>
  <si>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</si>
  <si>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</si>
  <si>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</si>
  <si>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</si>
  <si>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</si>
  <si>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</si>
  <si>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</si>
  <si>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</si>
  <si>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</si>
  <si>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</si>
  <si>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</si>
  <si>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</si>
  <si>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</si>
  <si>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</si>
  <si>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</si>
  <si>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</si>
  <si>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</si>
  <si>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</si>
  <si>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</si>
  <si>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</si>
  <si>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</si>
  <si>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</si>
  <si>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</si>
  <si>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</si>
  <si>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</si>
  <si>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</si>
  <si>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</si>
  <si>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</si>
  <si>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</si>
  <si>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</si>
  <si>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</si>
  <si>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</si>
  <si>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</si>
  <si>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</si>
  <si>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</si>
  <si>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</si>
  <si>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</si>
  <si>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</si>
  <si>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</si>
  <si>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</si>
  <si>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</si>
  <si>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</si>
  <si>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</si>
  <si>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</si>
  <si>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</si>
  <si>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</si>
  <si>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</si>
  <si>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</si>
  <si>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</si>
  <si>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</si>
  <si>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</si>
  <si>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</si>
  <si>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</si>
  <si>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</si>
  <si>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</si>
  <si>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</si>
  <si>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</si>
  <si>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</si>
  <si>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</si>
  <si>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</si>
  <si>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</si>
  <si>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</si>
  <si>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</si>
  <si>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</si>
  <si>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</si>
  <si>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</si>
  <si>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</si>
  <si>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</si>
  <si>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</si>
  <si>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</si>
  <si>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</si>
  <si>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</si>
  <si>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</si>
  <si>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</si>
  <si>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</si>
  <si>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</si>
  <si>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</si>
  <si>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</si>
  <si>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</si>
  <si>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</si>
  <si>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</si>
  <si>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</si>
  <si>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</si>
  <si>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</si>
  <si>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</si>
  <si>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</si>
  <si>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</si>
  <si>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</si>
  <si>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</si>
  <si>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</si>
  <si>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</si>
  <si>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</si>
  <si>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</si>
  <si>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</si>
  <si>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</si>
  <si>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</si>
  <si>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</si>
  <si>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</si>
  <si>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</si>
  <si>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</si>
  <si>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</si>
  <si>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</si>
  <si>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</si>
  <si>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</si>
  <si>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</si>
  <si>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</si>
  <si>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</si>
  <si>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</si>
  <si>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</si>
  <si>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</si>
  <si>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</si>
  <si>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</si>
  <si>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</si>
  <si>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</si>
  <si>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</si>
  <si>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</si>
  <si>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</si>
  <si>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</si>
  <si>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</si>
  <si>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</si>
  <si>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</si>
  <si>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</si>
  <si>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</si>
  <si>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</si>
  <si>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</si>
  <si>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</si>
  <si>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</si>
  <si>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</si>
  <si>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</si>
  <si>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</si>
  <si>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</si>
  <si>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</si>
  <si>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</si>
  <si>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</si>
  <si>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</si>
  <si>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</si>
  <si>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</si>
  <si>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</si>
  <si>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</si>
  <si>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</si>
  <si>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</si>
  <si>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</si>
  <si>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</si>
  <si>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</si>
  <si>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</si>
  <si>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</si>
  <si>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</si>
  <si>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</si>
  <si>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</si>
  <si>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</si>
  <si>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</si>
  <si>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</si>
  <si>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</si>
  <si>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</si>
  <si>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</si>
  <si>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</si>
  <si>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</si>
  <si>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</si>
  <si>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</si>
  <si>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</si>
  <si>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</si>
  <si>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</si>
  <si>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</si>
  <si>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</si>
  <si>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</si>
  <si>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</si>
  <si>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</si>
  <si>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</si>
  <si>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</si>
  <si>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</si>
  <si>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</si>
  <si>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</si>
  <si>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</si>
  <si>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</si>
  <si>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</si>
  <si>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</si>
  <si>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</si>
  <si>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</si>
  <si>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</si>
  <si>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</si>
  <si>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</si>
  <si>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</si>
  <si>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</si>
  <si>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</si>
  <si>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</si>
  <si>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</si>
  <si>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</si>
  <si>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</si>
  <si>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</si>
  <si>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</si>
  <si>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</si>
  <si>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</si>
  <si>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</si>
  <si>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</si>
  <si>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</si>
  <si>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</si>
  <si>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</si>
  <si>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</si>
  <si>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</si>
  <si>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</si>
  <si>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</si>
  <si>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</si>
  <si>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</si>
  <si>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</si>
  <si>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</si>
  <si>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</si>
  <si>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</si>
  <si>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</si>
  <si>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</si>
  <si>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</si>
  <si>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</si>
  <si>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</si>
  <si>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</si>
  <si>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</si>
  <si>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</si>
  <si>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</si>
  <si>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</si>
  <si>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</si>
  <si>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</si>
  <si>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</si>
  <si>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</si>
  <si>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</si>
  <si>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</si>
  <si>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</si>
  <si>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</si>
  <si>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</si>
  <si>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</si>
  <si>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</si>
  <si>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</si>
  <si>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</si>
  <si>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</si>
  <si>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</si>
  <si>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</si>
  <si>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</si>
  <si>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</si>
  <si>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</si>
  <si>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</si>
  <si>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</si>
  <si>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</si>
  <si>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</si>
  <si>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</si>
  <si>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</si>
  <si>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</si>
  <si>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</si>
  <si>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</si>
  <si>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</si>
  <si>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</si>
  <si>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</si>
  <si>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</si>
  <si>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</si>
  <si>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</si>
  <si>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</si>
  <si>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</si>
  <si>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</si>
  <si>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</si>
  <si>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</si>
  <si>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</si>
  <si>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</si>
  <si>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</si>
  <si>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</si>
  <si>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</si>
  <si>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</si>
  <si>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</si>
  <si>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</si>
  <si>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</si>
  <si>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</si>
  <si>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</si>
  <si>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</si>
  <si>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</si>
  <si>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</si>
  <si>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</si>
  <si>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</si>
  <si>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</si>
  <si>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</si>
  <si>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</si>
  <si>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</si>
  <si>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</si>
  <si>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</si>
  <si>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</si>
  <si>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</si>
  <si>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</si>
  <si>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</si>
  <si>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</si>
  <si>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</si>
  <si>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</si>
  <si>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</si>
  <si>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</si>
  <si>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</si>
  <si>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</si>
  <si>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</si>
  <si>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</si>
  <si>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</si>
  <si>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</si>
  <si>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</si>
  <si>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</si>
  <si>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</si>
  <si>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</si>
  <si>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</si>
  <si>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</si>
  <si>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</si>
  <si>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</si>
  <si>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</si>
  <si>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</si>
  <si>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</si>
  <si>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</si>
  <si>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</si>
  <si>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</si>
  <si>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</si>
  <si>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</si>
  <si>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</si>
  <si>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</si>
  <si>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</si>
  <si>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</si>
  <si>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</si>
  <si>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</si>
  <si>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</si>
  <si>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</si>
  <si>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</si>
  <si>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</si>
  <si>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</si>
  <si>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</si>
  <si>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</si>
  <si>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</si>
  <si>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</si>
  <si>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</si>
  <si>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</si>
  <si>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</si>
  <si>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</si>
  <si>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</si>
  <si>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</si>
  <si>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</si>
  <si>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</si>
  <si>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</si>
  <si>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</si>
  <si>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</si>
  <si>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</si>
  <si>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</si>
  <si>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</si>
  <si>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</si>
  <si>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</si>
  <si>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</si>
  <si>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</si>
  <si>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</si>
  <si>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</si>
  <si>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</si>
  <si>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</si>
  <si>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</si>
  <si>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</si>
  <si>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</si>
  <si>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</si>
  <si>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</si>
  <si>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</si>
  <si>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</si>
  <si>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</si>
  <si>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</si>
  <si>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</si>
  <si>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</si>
  <si>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</si>
  <si>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</si>
  <si>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</si>
  <si>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</si>
  <si>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</si>
  <si>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</si>
  <si>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</si>
  <si>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</si>
  <si>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</si>
  <si>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</si>
  <si>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</si>
  <si>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</si>
  <si>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</si>
  <si>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</si>
  <si>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</si>
  <si>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</si>
  <si>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</si>
  <si>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</si>
  <si>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</si>
  <si>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</si>
  <si>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</si>
  <si>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</si>
  <si>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</si>
  <si>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</si>
  <si>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</si>
  <si>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</si>
  <si>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</si>
  <si>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</si>
  <si>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</si>
  <si>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</si>
  <si>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</si>
  <si>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</si>
  <si>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</si>
  <si>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</si>
  <si>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</si>
  <si>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</si>
  <si>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</si>
  <si>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</si>
  <si>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</si>
  <si>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</si>
  <si>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</si>
  <si>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</si>
  <si>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</si>
  <si>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</si>
  <si>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</si>
  <si>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</si>
  <si>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</si>
  <si>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</si>
  <si>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</si>
  <si>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</si>
  <si>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</si>
  <si>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</si>
  <si>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</si>
  <si>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</si>
  <si>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</si>
  <si>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</si>
  <si>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</si>
  <si>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</si>
  <si>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</si>
  <si>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</si>
  <si>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</si>
  <si>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</si>
  <si>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</si>
  <si>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</si>
  <si>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</si>
  <si>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</si>
  <si>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</si>
  <si>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</si>
  <si>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</si>
  <si>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</si>
  <si>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</si>
  <si>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</si>
  <si>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</si>
  <si>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</si>
  <si>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</si>
  <si>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</si>
  <si>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</si>
  <si>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</si>
  <si>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</si>
  <si>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</si>
  <si>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</si>
  <si>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</si>
  <si>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</si>
  <si>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</si>
  <si>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</si>
  <si>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</si>
  <si>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</si>
  <si>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</si>
  <si>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</si>
  <si>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</si>
  <si>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</si>
  <si>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</si>
  <si>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</si>
  <si>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</si>
  <si>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</si>
  <si>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</si>
  <si>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</si>
  <si>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</si>
  <si>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</si>
  <si>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</si>
  <si>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</si>
  <si>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</si>
  <si>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</si>
  <si>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</si>
  <si>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</si>
  <si>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</si>
  <si>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</si>
  <si>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</si>
  <si>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</si>
  <si>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</si>
  <si>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</si>
  <si>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</si>
  <si>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</si>
  <si>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</si>
  <si>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</si>
  <si>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</si>
  <si>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</si>
  <si>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</si>
  <si>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</si>
  <si>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</si>
  <si>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</si>
  <si>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</si>
  <si>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</si>
  <si>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</si>
  <si>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</si>
  <si>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</si>
  <si>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</si>
  <si>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</si>
  <si>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</si>
  <si>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</si>
  <si>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</si>
  <si>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</si>
  <si>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</si>
  <si>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</si>
  <si>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</si>
  <si>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</si>
  <si>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</si>
  <si>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</si>
  <si>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</si>
  <si>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</si>
  <si>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</si>
  <si>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</si>
  <si>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</si>
  <si>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</si>
  <si>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</si>
  <si>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</si>
  <si>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</si>
  <si>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</si>
  <si>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</si>
  <si>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</si>
  <si>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</si>
  <si>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</si>
  <si>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</si>
  <si>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</si>
  <si>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</si>
  <si>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</si>
  <si>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</si>
  <si>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</si>
  <si>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</si>
  <si>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</si>
  <si>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</si>
  <si>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</si>
  <si>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</si>
  <si>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</si>
  <si>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</si>
  <si>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</si>
  <si>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</si>
  <si>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</si>
  <si>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</si>
  <si>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</si>
  <si>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</si>
  <si>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</si>
  <si>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</si>
  <si>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</si>
  <si>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</si>
  <si>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</si>
  <si>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</si>
  <si>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</si>
  <si>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</si>
  <si>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</si>
  <si>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</si>
  <si>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</si>
  <si>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</si>
  <si>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</si>
  <si>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</si>
  <si>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</si>
  <si>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</si>
  <si>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</si>
  <si>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</si>
  <si>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</si>
  <si>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</si>
  <si>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</si>
  <si>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</si>
  <si>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</si>
  <si>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</si>
  <si>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</si>
  <si>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</si>
  <si>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</si>
  <si>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</si>
  <si>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</si>
  <si>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</si>
  <si>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</si>
  <si>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</si>
  <si>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</si>
  <si>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</si>
  <si>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</si>
  <si>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</si>
  <si>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</si>
  <si>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</si>
  <si>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</si>
  <si>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</si>
  <si>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</si>
  <si>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</si>
  <si>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</si>
  <si>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</si>
  <si>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</si>
  <si>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</si>
  <si>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</si>
  <si>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</si>
  <si>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</si>
  <si>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</si>
  <si>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</si>
  <si>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</si>
  <si>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</si>
  <si>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</si>
  <si>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</si>
  <si>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</si>
  <si>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</si>
  <si>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</si>
  <si>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</si>
  <si>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</si>
  <si>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</si>
  <si>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</si>
  <si>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</si>
  <si>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</si>
  <si>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</si>
  <si>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</si>
  <si>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</si>
  <si>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</si>
  <si>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</si>
  <si>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</si>
  <si>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</si>
  <si>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</si>
  <si>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</si>
  <si>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</si>
  <si>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</si>
  <si>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</si>
  <si>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</si>
  <si>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</si>
  <si>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</si>
  <si>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</si>
  <si>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</si>
  <si>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</si>
  <si>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</si>
  <si>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</si>
  <si>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</si>
  <si>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</si>
  <si>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</si>
  <si>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</si>
  <si>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</si>
  <si>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</si>
  <si>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</si>
  <si>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</si>
  <si>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</si>
  <si>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</si>
  <si>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</si>
  <si>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</si>
  <si>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</si>
  <si>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</si>
  <si>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</si>
  <si>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</si>
  <si>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</si>
  <si>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</si>
  <si>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</si>
  <si>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</si>
  <si>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</si>
  <si>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</si>
  <si>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</si>
  <si>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</si>
  <si>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</si>
  <si>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</si>
  <si>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</si>
  <si>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</si>
  <si>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</si>
  <si>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</si>
  <si>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</si>
  <si>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</si>
  <si>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</si>
  <si>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</si>
  <si>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</si>
  <si>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</si>
  <si>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</si>
  <si>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</si>
  <si>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</si>
  <si>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</si>
  <si>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</si>
  <si>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</si>
  <si>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</si>
  <si>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</si>
  <si>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</si>
  <si>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</si>
  <si>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</si>
  <si>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</si>
  <si>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</si>
  <si>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</si>
  <si>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</si>
  <si>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</si>
  <si>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</si>
  <si>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</si>
  <si>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</si>
  <si>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</si>
  <si>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</si>
  <si>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</si>
  <si>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</si>
  <si>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</si>
  <si>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</si>
  <si>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</si>
  <si>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</si>
  <si>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</si>
  <si>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</si>
  <si>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</si>
  <si>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</si>
  <si>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</si>
  <si>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</si>
  <si>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</si>
  <si>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</si>
  <si>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</si>
  <si>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</si>
  <si>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</si>
  <si>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</si>
  <si>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</si>
  <si>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</si>
  <si>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</si>
  <si>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</si>
  <si>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</si>
  <si>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</si>
  <si>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</si>
  <si>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</si>
  <si>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</si>
  <si>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</si>
  <si>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</si>
  <si>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</si>
  <si>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</si>
  <si>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</si>
  <si>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</si>
  <si>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</si>
  <si>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</si>
  <si>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</si>
  <si>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</si>
  <si>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</si>
  <si>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</si>
  <si>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</si>
  <si>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</si>
  <si>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</si>
  <si>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</si>
  <si>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</si>
  <si>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</si>
  <si>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</si>
  <si>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</si>
  <si>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</si>
  <si>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</si>
  <si>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</si>
  <si>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</si>
  <si>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</si>
  <si>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</si>
  <si>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</si>
  <si>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</si>
  <si>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</si>
  <si>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</si>
  <si>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</si>
  <si>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</si>
  <si>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</si>
  <si>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</si>
  <si>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</si>
  <si>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</si>
  <si>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</si>
  <si>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</si>
  <si>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</si>
  <si>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</si>
  <si>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</si>
  <si>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</si>
  <si>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</si>
  <si>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</si>
  <si>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</si>
  <si>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</si>
  <si>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</si>
  <si>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</si>
  <si>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</si>
  <si>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</si>
  <si>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</si>
  <si>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</si>
  <si>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</si>
  <si>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</si>
  <si>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</si>
  <si>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</si>
  <si>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</si>
  <si>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</si>
  <si>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</si>
  <si>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</si>
  <si>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</si>
  <si>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</si>
  <si>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</si>
  <si>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</si>
  <si>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</si>
  <si>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</si>
  <si>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</si>
  <si>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</si>
  <si>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</si>
  <si>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</si>
  <si>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</si>
  <si>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</si>
  <si>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</si>
  <si>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</si>
  <si>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</si>
  <si>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</si>
  <si>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</si>
  <si>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</si>
  <si>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</si>
  <si>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</si>
  <si>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</si>
  <si>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</si>
  <si>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</si>
  <si>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</si>
  <si>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</si>
  <si>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</si>
  <si>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</si>
  <si>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</si>
  <si>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</si>
  <si>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</si>
  <si>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</si>
  <si>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</si>
  <si>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</si>
  <si>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</si>
  <si>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</si>
  <si>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</si>
  <si>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</si>
  <si>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</si>
  <si>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</si>
  <si>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</si>
  <si>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</si>
  <si>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</si>
  <si>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</si>
  <si>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</si>
  <si>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</si>
  <si>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</si>
  <si>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</si>
  <si>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</si>
  <si>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</si>
  <si>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</si>
  <si>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</si>
  <si>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</si>
  <si>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</si>
  <si>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</si>
  <si>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</si>
  <si>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</si>
  <si>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</si>
  <si>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</si>
  <si>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</si>
  <si>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</si>
  <si>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</si>
  <si>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</si>
  <si>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</si>
  <si>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</si>
  <si>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</si>
  <si>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</si>
  <si>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</si>
  <si>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</si>
  <si>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</si>
  <si>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</si>
  <si>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</si>
  <si>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</si>
  <si>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</si>
  <si>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</si>
  <si>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</si>
  <si>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</si>
  <si>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</si>
  <si>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</si>
  <si>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</si>
  <si>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</si>
  <si>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</si>
  <si>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</si>
  <si>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</si>
  <si>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</si>
  <si>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</si>
  <si>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</si>
  <si>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</si>
  <si>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</si>
  <si>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</si>
  <si>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</si>
  <si>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</si>
  <si>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</si>
  <si>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</si>
  <si>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</si>
  <si>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</si>
  <si>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</si>
  <si>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</si>
  <si>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</si>
  <si>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</si>
  <si>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</si>
  <si>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</si>
  <si>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</si>
  <si>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</si>
  <si>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</si>
  <si>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</si>
  <si>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</si>
  <si>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</si>
  <si>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</si>
  <si>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</si>
  <si>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</si>
  <si>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</si>
  <si>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</si>
  <si>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</si>
  <si>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</si>
  <si>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</si>
  <si>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</si>
  <si>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</si>
  <si>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</si>
  <si>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</si>
  <si>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</si>
  <si>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</si>
  <si>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</si>
  <si>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</si>
  <si>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</si>
  <si>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</si>
  <si>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</si>
  <si>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</si>
  <si>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</si>
  <si>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</si>
  <si>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</si>
  <si>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</si>
  <si>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</si>
  <si>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</si>
  <si>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</si>
  <si>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</si>
  <si>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</si>
  <si>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</si>
  <si>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</si>
  <si>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</si>
  <si>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</si>
  <si>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</si>
  <si>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</si>
  <si>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</si>
  <si>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</si>
  <si>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</si>
  <si>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</si>
  <si>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</si>
  <si>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</si>
  <si>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</si>
  <si>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</si>
  <si>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</si>
  <si>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</si>
  <si>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</si>
  <si>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</si>
  <si>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</si>
  <si>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</si>
  <si>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</si>
  <si>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</si>
  <si>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</si>
  <si>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</si>
  <si>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</si>
  <si>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</si>
  <si>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</si>
  <si>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</si>
  <si>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</si>
  <si>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</si>
  <si>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</si>
  <si>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</si>
  <si>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</si>
  <si>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</si>
  <si>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</si>
  <si>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</si>
  <si>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</si>
  <si>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</si>
  <si>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</si>
  <si>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</si>
  <si>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</si>
  <si>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</si>
  <si>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</si>
  <si>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</si>
  <si>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</si>
  <si>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</si>
  <si>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</si>
  <si>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</si>
  <si>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</si>
  <si>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</si>
  <si>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</si>
  <si>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</si>
  <si>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</si>
  <si>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</si>
  <si>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</si>
  <si>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</si>
  <si>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</si>
  <si>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</si>
  <si>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</si>
  <si>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</si>
  <si>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</si>
  <si>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</si>
  <si>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</si>
  <si>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</si>
  <si>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</si>
  <si>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</si>
  <si>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</si>
  <si>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</si>
  <si>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</si>
  <si>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</si>
  <si>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</si>
  <si>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</si>
  <si>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</si>
  <si>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</si>
  <si>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</si>
  <si>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</si>
  <si>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</si>
  <si>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</si>
  <si>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</si>
  <si>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</si>
  <si>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</si>
  <si>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</si>
  <si>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</si>
  <si>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</si>
  <si>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</si>
  <si>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</si>
  <si>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</si>
  <si>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</si>
  <si>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</si>
  <si>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</si>
  <si>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</si>
  <si>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</si>
  <si>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</si>
  <si>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</si>
  <si>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</si>
  <si>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</si>
  <si>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</si>
  <si>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</si>
  <si>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</si>
  <si>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</si>
  <si>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</si>
  <si>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</si>
  <si>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</si>
  <si>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</si>
  <si>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</si>
  <si>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</si>
  <si>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</si>
  <si>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</si>
  <si>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</si>
  <si>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</si>
  <si>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</si>
  <si>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</si>
  <si>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</si>
  <si>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</si>
  <si>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</si>
  <si>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</si>
  <si>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</si>
  <si>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</si>
  <si>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</si>
  <si>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</si>
  <si>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</si>
  <si>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</si>
  <si>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</si>
  <si>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</si>
  <si>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</si>
  <si>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</si>
  <si>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</si>
  <si>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</si>
  <si>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</si>
  <si>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</si>
  <si>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</si>
  <si>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</si>
  <si>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</si>
  <si>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</si>
  <si>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</si>
  <si>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</si>
  <si>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</si>
  <si>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</si>
  <si>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</si>
  <si>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</si>
  <si>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</si>
  <si>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</si>
  <si>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</si>
  <si>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</si>
  <si>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</si>
  <si>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</si>
  <si>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</si>
  <si>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</si>
  <si>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</si>
  <si>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</si>
  <si>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</si>
  <si>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</si>
  <si>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</si>
  <si>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</si>
  <si>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</si>
  <si>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</si>
  <si>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</si>
  <si>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</si>
  <si>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</si>
  <si>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</si>
  <si>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</si>
  <si>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</si>
  <si>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</si>
  <si>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</si>
  <si>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</si>
  <si>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</si>
  <si>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</si>
  <si>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</si>
  <si>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</si>
  <si>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</si>
  <si>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</si>
  <si>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</si>
  <si>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</si>
  <si>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</si>
  <si>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</si>
  <si>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</si>
  <si>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</si>
  <si>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</si>
  <si>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</si>
  <si>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</si>
  <si>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</si>
  <si>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</si>
  <si>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</si>
  <si>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</si>
  <si>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</si>
  <si>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</si>
  <si>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</si>
  <si>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</si>
  <si>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</si>
  <si>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</si>
  <si>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</si>
  <si>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</si>
  <si>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</si>
  <si>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</si>
  <si>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</si>
  <si>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</si>
  <si>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</si>
  <si>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</si>
  <si>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</si>
  <si>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</si>
  <si>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</si>
  <si>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</si>
  <si>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</si>
  <si>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</si>
  <si>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</si>
  <si>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</si>
  <si>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</si>
  <si>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</si>
  <si>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</si>
  <si>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</si>
  <si>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</si>
  <si>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</si>
  <si>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</si>
  <si>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</si>
  <si>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</si>
  <si>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</si>
  <si>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</si>
  <si>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</si>
  <si>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</si>
  <si>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</si>
  <si>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</si>
  <si>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</si>
  <si>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</si>
  <si>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</si>
  <si>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</si>
  <si>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</si>
  <si>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</si>
  <si>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</si>
  <si>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</si>
  <si>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</si>
  <si>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</si>
  <si>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</si>
  <si>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</si>
  <si>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</si>
  <si>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</si>
  <si>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</si>
  <si>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</si>
  <si>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</si>
  <si>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</si>
  <si>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</si>
  <si>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</si>
  <si>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</si>
  <si>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</si>
  <si>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</si>
  <si>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</si>
  <si>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</si>
  <si>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</si>
  <si>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</si>
  <si>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</si>
  <si>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</si>
  <si>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</si>
  <si>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</si>
  <si>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</si>
  <si>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</si>
  <si>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</si>
  <si>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</si>
  <si>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</si>
  <si>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</si>
  <si>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</si>
  <si>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</si>
  <si>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</si>
  <si>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</si>
  <si>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</si>
  <si>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</si>
  <si>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</si>
  <si>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</si>
  <si>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</si>
  <si>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</si>
  <si>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</si>
  <si>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</si>
  <si>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</si>
  <si>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</si>
  <si>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</si>
  <si>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</si>
  <si>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</si>
  <si>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</si>
  <si>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</si>
  <si>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</si>
  <si>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</si>
  <si>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</si>
  <si>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</si>
  <si>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</si>
  <si>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</si>
  <si>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</si>
  <si>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</si>
  <si>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</si>
  <si>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</si>
  <si>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</si>
  <si>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</si>
  <si>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</si>
  <si>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</si>
  <si>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</si>
  <si>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</si>
  <si>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</si>
  <si>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</si>
  <si>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</si>
  <si>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</si>
  <si>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</si>
  <si>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</si>
  <si>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</si>
  <si>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</si>
  <si>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</si>
  <si>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</si>
  <si>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</si>
  <si>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</si>
  <si>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</si>
  <si>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</si>
  <si>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</si>
  <si>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</si>
  <si>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</si>
  <si>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</si>
  <si>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</si>
  <si>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</si>
  <si>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</si>
  <si>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</si>
  <si>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</si>
  <si>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</si>
  <si>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</si>
  <si>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</si>
  <si>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</si>
  <si>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</si>
  <si>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</si>
  <si>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</si>
  <si>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</si>
  <si>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</si>
  <si>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</si>
  <si>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</si>
  <si>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</si>
  <si>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</si>
  <si>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</si>
  <si>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</si>
  <si>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</si>
  <si>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</si>
  <si>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</si>
  <si>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</si>
  <si>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</si>
  <si>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</si>
  <si>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</si>
  <si>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</si>
  <si>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</si>
  <si>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</si>
  <si>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</si>
  <si>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</si>
  <si>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</si>
  <si>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</si>
  <si>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</si>
  <si>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</si>
  <si>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</si>
  <si>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</si>
  <si>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</si>
  <si>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</si>
  <si>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</si>
  <si>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</si>
  <si>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</si>
  <si>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</si>
  <si>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</si>
  <si>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</si>
  <si>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</si>
  <si>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</si>
  <si>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</si>
  <si>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</si>
  <si>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</si>
  <si>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</si>
  <si>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</si>
  <si>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</si>
  <si>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</si>
  <si>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</si>
  <si>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</si>
  <si>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</si>
  <si>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</si>
  <si>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</si>
  <si>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</si>
  <si>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</si>
  <si>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</si>
  <si>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</si>
  <si>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</si>
  <si>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</si>
  <si>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</si>
  <si>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</si>
  <si>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</si>
  <si>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</si>
  <si>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</si>
  <si>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</si>
  <si>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</si>
  <si>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</si>
  <si>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</si>
  <si>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</si>
  <si>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</si>
  <si>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</si>
  <si>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</si>
  <si>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</si>
  <si>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</si>
  <si>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</si>
  <si>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</si>
  <si>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</si>
  <si>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</si>
  <si>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</si>
  <si>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</si>
  <si>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</si>
  <si>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</si>
  <si>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</si>
  <si>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</si>
  <si>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</si>
  <si>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</si>
  <si>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</si>
  <si>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</si>
  <si>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</si>
  <si>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</si>
  <si>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</si>
  <si>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</si>
  <si>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</si>
  <si>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</si>
  <si>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</si>
  <si>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</si>
  <si>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</si>
  <si>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</si>
  <si>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</si>
  <si>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</si>
  <si>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</si>
  <si>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</si>
  <si>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</si>
  <si>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</si>
  <si>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</si>
  <si>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</si>
  <si>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</si>
  <si>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</si>
  <si>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</si>
  <si>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</si>
  <si>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</si>
  <si>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</si>
  <si>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</si>
  <si>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</si>
  <si>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</si>
  <si>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</si>
  <si>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</si>
  <si>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</si>
  <si>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</si>
  <si>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</si>
  <si>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</si>
  <si>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</si>
  <si>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</si>
  <si>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</si>
  <si>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</si>
  <si>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</si>
  <si>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</si>
  <si>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</si>
  <si>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</si>
  <si>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</si>
  <si>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</si>
  <si>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</si>
  <si>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</si>
  <si>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</si>
  <si>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</si>
  <si>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</si>
  <si>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</si>
  <si>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</si>
  <si>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</si>
  <si>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</si>
  <si>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</si>
  <si>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</si>
  <si>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</si>
  <si>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</si>
  <si>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</si>
  <si>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</si>
  <si>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</si>
  <si>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</si>
  <si>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</si>
  <si>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</si>
  <si>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</si>
  <si>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</si>
  <si>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</si>
  <si>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</si>
  <si>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</si>
  <si>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</si>
  <si>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</si>
  <si>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</si>
  <si>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</si>
  <si>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</si>
  <si>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</si>
  <si>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</si>
  <si>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</si>
  <si>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</si>
  <si>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</si>
  <si>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</si>
  <si>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</si>
  <si>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</si>
  <si>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</si>
  <si>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</si>
  <si>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</si>
  <si>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</si>
  <si>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</si>
  <si>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</si>
  <si>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</si>
  <si>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</si>
  <si>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</si>
  <si>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</si>
  <si>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</si>
  <si>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</si>
  <si>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</si>
  <si>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</si>
  <si>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</si>
  <si>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</si>
  <si>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</si>
  <si>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</si>
  <si>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</si>
  <si>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</si>
  <si>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</si>
  <si>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</si>
  <si>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</si>
  <si>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</si>
  <si>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</si>
  <si>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</si>
  <si>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</si>
  <si>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</si>
  <si>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</si>
  <si>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</si>
  <si>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</si>
  <si>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</si>
  <si>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</si>
  <si>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</si>
  <si>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</si>
  <si>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</si>
  <si>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</si>
  <si>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</si>
  <si>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</si>
  <si>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</si>
  <si>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</si>
  <si>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</si>
  <si>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</si>
  <si>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</si>
  <si>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</si>
  <si>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</si>
  <si>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</si>
  <si>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</si>
  <si>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</si>
  <si>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</si>
  <si>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</si>
  <si>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</si>
  <si>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</si>
  <si>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</si>
  <si>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</si>
  <si>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</si>
  <si>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</si>
  <si>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</si>
  <si>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</si>
  <si>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</si>
  <si>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</si>
  <si>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</si>
  <si>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</si>
  <si>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</si>
  <si>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</si>
  <si>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</si>
  <si>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</si>
  <si>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</si>
  <si>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</si>
  <si>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</si>
  <si>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</si>
  <si>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</si>
  <si>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</si>
  <si>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</si>
  <si>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</si>
  <si>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</si>
  <si>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</si>
  <si>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</si>
  <si>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</si>
  <si>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</si>
  <si>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</si>
  <si>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</si>
  <si>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</si>
  <si>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</si>
  <si>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</si>
  <si>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</si>
  <si>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</si>
  <si>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</si>
  <si>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</si>
  <si>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</si>
  <si>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</si>
  <si>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</si>
  <si>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</si>
  <si>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</si>
  <si>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</si>
  <si>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</si>
  <si>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</si>
  <si>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</si>
  <si>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</si>
  <si>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</si>
  <si>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</si>
  <si>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</si>
  <si>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</si>
  <si>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</si>
  <si>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</si>
  <si>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</si>
  <si>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</si>
  <si>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</si>
  <si>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</si>
  <si>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</si>
  <si>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</si>
  <si>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</si>
  <si>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</si>
  <si>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</si>
  <si>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</si>
  <si>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</si>
  <si>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</si>
  <si>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</si>
  <si>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</si>
  <si>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</si>
  <si>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</si>
  <si>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</si>
  <si>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</si>
  <si>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</si>
  <si>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</si>
  <si>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</si>
  <si>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</si>
  <si>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</si>
  <si>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</si>
  <si>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</si>
  <si>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</si>
  <si>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</si>
  <si>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</si>
  <si>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</si>
  <si>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</si>
  <si>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</si>
  <si>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</si>
  <si>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</si>
  <si>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</si>
  <si>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</si>
  <si>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</si>
  <si>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</si>
  <si>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</si>
  <si>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</si>
  <si>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</si>
  <si>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</si>
  <si>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</si>
  <si>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</si>
  <si>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</si>
  <si>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</si>
  <si>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</si>
  <si>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</si>
  <si>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</si>
  <si>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</si>
  <si>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</si>
  <si>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</si>
  <si>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</si>
  <si>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</si>
  <si>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</si>
  <si>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</si>
  <si>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</si>
  <si>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</si>
  <si>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</si>
  <si>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</si>
  <si>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</si>
  <si>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</si>
  <si>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</si>
  <si>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</si>
  <si>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</si>
  <si>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</si>
  <si>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</si>
  <si>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</si>
  <si>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</si>
  <si>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</si>
  <si>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</si>
  <si>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</si>
  <si>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</si>
  <si>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</si>
  <si>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</si>
  <si>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</si>
  <si>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</si>
  <si>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</si>
  <si>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</si>
  <si>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</si>
  <si>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</si>
  <si>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</si>
  <si>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</si>
  <si>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</si>
  <si>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</si>
  <si>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</si>
  <si>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</si>
  <si>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</si>
  <si>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</si>
  <si>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</si>
  <si>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</si>
  <si>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</si>
  <si>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</si>
  <si>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</si>
  <si>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</si>
  <si>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</si>
  <si>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</si>
  <si>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</si>
  <si>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</si>
  <si>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</si>
  <si>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</si>
  <si>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</si>
  <si>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</si>
  <si>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</si>
  <si>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</si>
  <si>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</si>
  <si>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</si>
  <si>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</si>
  <si>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</si>
  <si>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</si>
  <si>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</si>
  <si>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</si>
  <si>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</si>
  <si>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</si>
  <si>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</si>
  <si>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</si>
  <si>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</si>
  <si>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</si>
  <si>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</si>
  <si>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</si>
  <si>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</si>
  <si>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</si>
  <si>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</si>
  <si>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</si>
  <si>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</si>
  <si>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</si>
  <si>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</si>
  <si>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</si>
  <si>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</si>
  <si>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</si>
  <si>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</si>
  <si>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</si>
  <si>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</si>
  <si>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</si>
  <si>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</si>
  <si>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</si>
  <si>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</si>
  <si>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</si>
  <si>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</si>
  <si>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</si>
  <si>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</si>
  <si>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</si>
  <si>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</si>
  <si>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</si>
  <si>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</si>
  <si>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</si>
  <si>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</si>
  <si>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</si>
  <si>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</si>
  <si>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</si>
  <si>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</si>
  <si>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</si>
  <si>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</si>
  <si>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</si>
  <si>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</si>
  <si>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</si>
  <si>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</si>
  <si>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</si>
  <si>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</si>
  <si>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</si>
  <si>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</si>
  <si>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</si>
  <si>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</si>
  <si>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</si>
  <si>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</si>
  <si>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</si>
  <si>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</si>
  <si>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</si>
  <si>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</si>
  <si>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</si>
  <si>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</si>
  <si>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</si>
  <si>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</si>
  <si>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</si>
  <si>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</si>
  <si>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</si>
  <si>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</si>
  <si>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</si>
  <si>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</si>
  <si>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</si>
  <si>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</si>
  <si>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</si>
  <si>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</si>
  <si>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</si>
  <si>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</si>
  <si>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</si>
  <si>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</si>
  <si>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</si>
  <si>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</si>
  <si>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</si>
  <si>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</si>
  <si>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</si>
  <si>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</si>
  <si>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</si>
  <si>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</si>
  <si>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</si>
  <si>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</si>
  <si>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</si>
  <si>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</si>
  <si>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</si>
  <si>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</si>
  <si>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</si>
  <si>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</si>
  <si>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</si>
  <si>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</si>
  <si>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</si>
  <si>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</si>
  <si>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</si>
  <si>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</si>
  <si>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</si>
  <si>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</si>
  <si>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</si>
  <si>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</si>
  <si>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</si>
  <si>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</si>
  <si>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</si>
  <si>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</si>
  <si>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</si>
  <si>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</si>
  <si>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</si>
  <si>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</si>
  <si>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</si>
  <si>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</si>
  <si>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</si>
  <si>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</si>
  <si>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</si>
  <si>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</si>
  <si>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</si>
  <si>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</si>
  <si>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</si>
  <si>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</si>
  <si>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</si>
  <si>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</si>
  <si>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</si>
  <si>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</si>
  <si>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</si>
  <si>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</si>
  <si>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</si>
  <si>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</si>
  <si>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</si>
  <si>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</si>
  <si>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</si>
  <si>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</si>
  <si>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</si>
  <si>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</si>
  <si>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</si>
  <si>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</si>
  <si>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</si>
  <si>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</si>
  <si>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</si>
  <si>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</si>
  <si>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</si>
  <si>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</si>
  <si>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</si>
  <si>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</si>
  <si>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</si>
  <si>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</si>
  <si>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</si>
  <si>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</si>
  <si>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</si>
  <si>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</si>
  <si>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</si>
  <si>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</si>
  <si>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</si>
  <si>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</si>
  <si>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</si>
  <si>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</si>
  <si>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</si>
  <si>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</si>
  <si>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</si>
  <si>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</si>
  <si>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</si>
  <si>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</si>
  <si>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</si>
  <si>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</si>
  <si>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</si>
  <si>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</si>
  <si>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</si>
  <si>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</si>
  <si>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</si>
  <si>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</si>
  <si>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</si>
  <si>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</si>
  <si>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</si>
  <si>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</si>
  <si>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</si>
  <si>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</si>
  <si>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</si>
  <si>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</si>
  <si>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</si>
  <si>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</si>
  <si>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</si>
  <si>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</si>
  <si>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</si>
  <si>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</si>
  <si>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</si>
  <si>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</si>
  <si>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</si>
  <si>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</si>
  <si>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</si>
  <si>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</si>
  <si>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</si>
  <si>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</si>
  <si>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</si>
  <si>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</si>
  <si>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</si>
  <si>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</si>
  <si>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</si>
  <si>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</si>
  <si>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</si>
  <si>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</si>
  <si>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</si>
  <si>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</si>
  <si>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</si>
  <si>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</si>
  <si>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</si>
  <si>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</si>
  <si>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</si>
  <si>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</si>
  <si>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</si>
  <si>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</si>
  <si>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</si>
  <si>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</si>
  <si>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</si>
  <si>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</si>
  <si>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</si>
  <si>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</si>
  <si>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</si>
  <si>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</si>
  <si>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</si>
  <si>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</si>
  <si>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</si>
  <si>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</si>
  <si>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</si>
  <si>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</si>
  <si>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</si>
  <si>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</si>
  <si>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</si>
  <si>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</si>
  <si>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</si>
  <si>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</si>
  <si>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</si>
  <si>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</si>
  <si>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</si>
  <si>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</si>
  <si>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</si>
  <si>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</si>
  <si>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</si>
  <si>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</si>
  <si>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</si>
  <si>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</si>
  <si>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</si>
  <si>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</si>
  <si>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</si>
  <si>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</si>
  <si>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</si>
  <si>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</si>
  <si>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</si>
  <si>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</si>
  <si>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</si>
  <si>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</si>
  <si>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</si>
  <si>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</si>
  <si>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</si>
  <si>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</si>
  <si>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</si>
  <si>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</si>
  <si>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</si>
  <si>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</si>
  <si>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</si>
  <si>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</si>
  <si>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</si>
  <si>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</si>
  <si>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</si>
  <si>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</si>
  <si>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</si>
  <si>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</si>
  <si>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</si>
  <si>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</si>
  <si>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</si>
  <si>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</si>
  <si>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</si>
  <si>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</si>
  <si>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</si>
  <si>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</si>
  <si>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</si>
  <si>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</si>
  <si>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</si>
  <si>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</si>
  <si>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</si>
  <si>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</si>
  <si>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</si>
  <si>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</si>
  <si>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</si>
  <si>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</si>
  <si>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</si>
  <si>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</si>
  <si>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</si>
  <si>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</si>
  <si>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</si>
  <si>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</si>
  <si>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</si>
  <si>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</si>
  <si>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</si>
  <si>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</si>
  <si>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</si>
  <si>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</si>
  <si>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</si>
  <si>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</si>
  <si>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</si>
  <si>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</si>
  <si>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</si>
  <si>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</si>
  <si>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</si>
  <si>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</si>
  <si>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</si>
  <si>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</si>
  <si>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</si>
  <si>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</si>
  <si>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</si>
  <si>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</si>
  <si>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</si>
  <si>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</si>
  <si>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</si>
  <si>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</si>
  <si>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</si>
  <si>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</si>
  <si>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</si>
  <si>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</si>
  <si>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</si>
  <si>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</si>
  <si>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</si>
  <si>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</si>
  <si>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</si>
  <si>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</si>
  <si>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</si>
  <si>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</si>
  <si>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</si>
  <si>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</si>
  <si>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</si>
  <si>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</si>
  <si>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</si>
  <si>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</si>
  <si>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</si>
  <si>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</si>
  <si>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</si>
  <si>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</si>
  <si>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</si>
  <si>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</si>
  <si>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</si>
  <si>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</si>
  <si>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</si>
  <si>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</si>
  <si>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</si>
  <si>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</si>
  <si>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</si>
  <si>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</si>
  <si>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</si>
  <si>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</si>
  <si>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</si>
  <si>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</si>
  <si>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</si>
  <si>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</si>
  <si>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</si>
  <si>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</si>
  <si>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</si>
  <si>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</si>
  <si>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</si>
  <si>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</si>
  <si>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</si>
  <si>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</si>
  <si>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</si>
  <si>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</si>
  <si>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</si>
  <si>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</si>
  <si>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</si>
  <si>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</si>
  <si>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</si>
  <si>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</si>
  <si>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</si>
  <si>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</si>
  <si>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</si>
  <si>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</si>
  <si>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</si>
  <si>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</si>
  <si>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</si>
  <si>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</si>
  <si>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</si>
  <si>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</si>
  <si>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</si>
  <si>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</si>
  <si>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</si>
  <si>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</si>
  <si>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</si>
  <si>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</si>
  <si>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</si>
  <si>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</si>
  <si>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</si>
  <si>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</si>
  <si>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</si>
  <si>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</si>
  <si>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</si>
  <si>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</si>
  <si>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</si>
  <si>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</si>
  <si>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</si>
  <si>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</si>
  <si>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</si>
  <si>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</si>
  <si>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</si>
  <si>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</si>
  <si>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</si>
  <si>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</si>
  <si>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</si>
  <si>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</si>
  <si>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</si>
  <si>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</si>
  <si>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</si>
  <si>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</si>
  <si>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</si>
  <si>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</si>
  <si>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</si>
  <si>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</si>
  <si>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</si>
  <si>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</si>
  <si>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</si>
  <si>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</si>
  <si>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</si>
  <si>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</si>
  <si>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</si>
  <si>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</si>
  <si>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</si>
  <si>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</si>
  <si>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</si>
  <si>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</si>
  <si>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</si>
  <si>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</si>
  <si>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</si>
  <si>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</si>
  <si>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</si>
  <si>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</si>
  <si>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</si>
  <si>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</si>
  <si>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</si>
  <si>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</si>
  <si>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</si>
  <si>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</si>
  <si>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</si>
  <si>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</si>
  <si>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</si>
  <si>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</si>
  <si>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</si>
  <si>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</si>
  <si>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</si>
  <si>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</si>
  <si>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</si>
  <si>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</si>
  <si>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</si>
  <si>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</si>
  <si>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</si>
  <si>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</si>
  <si>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</si>
  <si>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</si>
  <si>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</si>
  <si>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</si>
  <si>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</si>
  <si>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</si>
  <si>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</si>
  <si>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</si>
  <si>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</si>
  <si>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</si>
  <si>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</si>
  <si>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</si>
  <si>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</si>
  <si>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</si>
  <si>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</si>
  <si>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</si>
  <si>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</si>
  <si>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</si>
  <si>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</si>
  <si>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</si>
  <si>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</si>
  <si>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</si>
  <si>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</si>
  <si>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</si>
  <si>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</si>
  <si>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</si>
  <si>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</si>
  <si>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</si>
  <si>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</si>
  <si>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</si>
  <si>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</si>
  <si>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</si>
  <si>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</si>
  <si>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</si>
  <si>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</si>
  <si>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</si>
  <si>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</si>
  <si>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</si>
  <si>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</si>
  <si>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</si>
  <si>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</si>
  <si>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</si>
  <si>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</si>
  <si>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</si>
  <si>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</si>
  <si>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</si>
  <si>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</si>
  <si>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</si>
  <si>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</si>
  <si>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</si>
  <si>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</si>
  <si>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</si>
  <si>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</si>
  <si>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</si>
  <si>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</si>
  <si>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</si>
  <si>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</si>
  <si>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</si>
  <si>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</si>
  <si>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</si>
  <si>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</si>
  <si>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</si>
  <si>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</si>
  <si>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</si>
  <si>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</si>
  <si>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</si>
  <si>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</si>
  <si>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</si>
  <si>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</si>
  <si>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</si>
  <si>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</si>
  <si>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</si>
  <si>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</si>
  <si>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</si>
  <si>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</si>
  <si>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</si>
  <si>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</si>
  <si>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</si>
  <si>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</si>
  <si>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</si>
  <si>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</si>
  <si>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</si>
  <si>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</si>
  <si>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</si>
  <si>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</si>
  <si>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</si>
  <si>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</si>
  <si>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</si>
  <si>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</si>
  <si>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</si>
  <si>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</si>
  <si>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</si>
  <si>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</si>
  <si>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</si>
  <si>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</si>
  <si>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</si>
  <si>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</si>
  <si>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</si>
  <si>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</si>
  <si>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</si>
  <si>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</si>
  <si>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</si>
  <si>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</si>
  <si>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</si>
  <si>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</si>
  <si>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</si>
  <si>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</si>
  <si>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</si>
  <si>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</si>
  <si>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</si>
  <si>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</si>
  <si>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</si>
  <si>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</si>
  <si>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</si>
  <si>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</si>
  <si>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</si>
  <si>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</si>
  <si>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</si>
  <si>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</si>
  <si>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</si>
  <si>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</si>
  <si>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</si>
  <si>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</si>
  <si>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</si>
  <si>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</si>
  <si>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</si>
  <si>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</si>
  <si>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</si>
  <si>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</si>
  <si>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</si>
  <si>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</si>
  <si>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</si>
  <si>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</si>
  <si>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</si>
  <si>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</si>
  <si>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</si>
  <si>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</si>
  <si>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</si>
  <si>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</si>
  <si>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</si>
  <si>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</si>
  <si>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</si>
  <si>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</si>
  <si>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</si>
  <si>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</si>
  <si>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</si>
  <si>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</si>
  <si>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</si>
  <si>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</si>
  <si>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</si>
  <si>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</si>
  <si>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</si>
  <si>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</si>
  <si>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</si>
  <si>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</si>
  <si>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</si>
  <si>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</si>
  <si>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</si>
  <si>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</si>
  <si>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</si>
  <si>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</si>
  <si>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</si>
  <si>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</si>
  <si>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</si>
  <si>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</si>
  <si>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</si>
  <si>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</si>
  <si>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</si>
  <si>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</si>
  <si>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</si>
  <si>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</si>
  <si>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</si>
  <si>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</si>
  <si>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</si>
  <si>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</si>
  <si>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</si>
  <si>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</si>
  <si>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</si>
  <si>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</si>
  <si>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</si>
  <si>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</si>
  <si>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</si>
  <si>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</si>
  <si>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</si>
  <si>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</si>
  <si>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</si>
  <si>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</si>
  <si>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</si>
  <si>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</si>
  <si>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</si>
  <si>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</si>
  <si>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</si>
  <si>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</si>
  <si>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</si>
  <si>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</si>
  <si>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</si>
  <si>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</si>
  <si>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</si>
  <si>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</si>
  <si>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</si>
  <si>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</si>
  <si>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</si>
  <si>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</si>
  <si>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</si>
  <si>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</si>
  <si>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</si>
  <si>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</si>
  <si>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</si>
  <si>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</si>
  <si>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</si>
  <si>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</si>
  <si>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</si>
  <si>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</si>
  <si>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</si>
  <si>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</si>
  <si>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</si>
  <si>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</si>
  <si>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</si>
  <si>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</si>
  <si>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</si>
  <si>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</si>
  <si>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</si>
  <si>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</si>
  <si>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</si>
  <si>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</si>
  <si>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</si>
  <si>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</si>
  <si>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</si>
  <si>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</si>
  <si>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</si>
  <si>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</si>
  <si>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</si>
  <si>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</si>
  <si>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</si>
  <si>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</si>
  <si>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</si>
  <si>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</si>
  <si>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</si>
  <si>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</si>
  <si>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</si>
  <si>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</si>
  <si>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</si>
  <si>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</si>
  <si>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</si>
  <si>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</si>
  <si>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</si>
  <si>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</si>
  <si>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</si>
  <si>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</si>
  <si>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</si>
  <si>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</si>
  <si>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</si>
  <si>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</si>
  <si>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</si>
  <si>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</si>
  <si>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</si>
  <si>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</si>
  <si>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</si>
  <si>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</si>
  <si>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</si>
  <si>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</si>
  <si>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</si>
  <si>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</si>
  <si>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</si>
  <si>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</si>
  <si>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</si>
  <si>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</si>
  <si>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</si>
  <si>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</si>
  <si>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</si>
  <si>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</si>
  <si>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</si>
  <si>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</si>
  <si>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</si>
  <si>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</si>
  <si>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</si>
  <si>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</si>
  <si>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</si>
  <si>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</si>
  <si>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</si>
  <si>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</si>
  <si>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</si>
  <si>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</si>
  <si>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</si>
  <si>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</si>
  <si>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</si>
  <si>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</si>
  <si>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</si>
  <si>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</si>
  <si>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</si>
  <si>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</si>
  <si>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</si>
  <si>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</si>
  <si>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</si>
  <si>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</si>
  <si>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</si>
  <si>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</si>
  <si>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</si>
  <si>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</si>
  <si>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</si>
  <si>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</si>
  <si>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</si>
  <si>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</si>
  <si>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</si>
  <si>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</si>
  <si>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</si>
  <si>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</si>
  <si>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</si>
  <si>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</si>
  <si>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</si>
  <si>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</si>
  <si>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</si>
  <si>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</si>
  <si>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</si>
  <si>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</si>
  <si>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</si>
  <si>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</si>
  <si>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</si>
  <si>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</si>
  <si>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</si>
  <si>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</si>
  <si>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</si>
  <si>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</si>
  <si>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</si>
  <si>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</si>
  <si>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</si>
  <si>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</si>
  <si>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</si>
  <si>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</si>
  <si>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</si>
  <si>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</si>
  <si>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</si>
  <si>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</si>
  <si>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</si>
  <si>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</si>
  <si>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</si>
  <si>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</si>
  <si>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</si>
  <si>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</si>
  <si>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</si>
  <si>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</si>
  <si>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</si>
  <si>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</si>
  <si>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</si>
  <si>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</si>
  <si>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</si>
  <si>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</si>
  <si>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</si>
  <si>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</si>
  <si>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</si>
  <si>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</si>
  <si>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</si>
  <si>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</si>
  <si>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</si>
  <si>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</si>
  <si>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</si>
  <si>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</si>
  <si>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</si>
  <si>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</si>
  <si>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</si>
  <si>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</si>
  <si>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</si>
  <si>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</si>
  <si>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</si>
  <si>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</si>
  <si>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</si>
  <si>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</si>
  <si>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</si>
  <si>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</si>
  <si>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</si>
  <si>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</si>
  <si>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</si>
  <si>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</si>
  <si>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</si>
  <si>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</si>
  <si>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</si>
  <si>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</si>
  <si>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</si>
  <si>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</si>
  <si>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</si>
  <si>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</si>
  <si>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</si>
  <si>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</si>
  <si>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</si>
  <si>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</si>
  <si>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</si>
  <si>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</si>
  <si>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</si>
  <si>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</si>
  <si>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</si>
  <si>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</si>
  <si>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</si>
  <si>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</si>
  <si>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</si>
  <si>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</si>
  <si>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</si>
  <si>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</si>
  <si>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</si>
  <si>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</si>
  <si>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</si>
  <si>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</si>
  <si>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</si>
  <si>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</si>
  <si>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</si>
  <si>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</si>
  <si>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</si>
  <si>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</si>
  <si>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</si>
  <si>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</si>
  <si>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</si>
  <si>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</si>
  <si>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</si>
  <si>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</si>
  <si>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</si>
  <si>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</si>
  <si>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</si>
  <si>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</si>
  <si>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</si>
  <si>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</si>
  <si>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</si>
  <si>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</si>
  <si>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</si>
  <si>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</si>
  <si>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</si>
  <si>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</si>
  <si>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</si>
  <si>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</si>
  <si>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</si>
  <si>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</si>
  <si>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</si>
  <si>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</si>
  <si>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</si>
  <si>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</si>
  <si>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</si>
  <si>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</si>
  <si>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</si>
  <si>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</si>
  <si>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</si>
  <si>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</si>
  <si>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</si>
  <si>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</si>
  <si>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</si>
  <si>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</si>
  <si>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</si>
  <si>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</si>
  <si>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</si>
  <si>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</si>
  <si>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</si>
  <si>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</si>
  <si>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</si>
  <si>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</si>
  <si>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</si>
  <si>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</si>
  <si>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</si>
  <si>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</si>
  <si>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</si>
  <si>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</si>
  <si>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</si>
  <si>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</si>
  <si>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</si>
  <si>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</si>
  <si>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</si>
  <si>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</si>
  <si>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</si>
  <si>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</si>
  <si>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</si>
  <si>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</si>
  <si>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</si>
  <si>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</si>
  <si>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</si>
  <si>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</si>
  <si>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</si>
  <si>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</si>
  <si>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</si>
  <si>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</si>
  <si>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</si>
  <si>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</si>
  <si>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</si>
  <si>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</si>
  <si>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</si>
  <si>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</si>
  <si>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</si>
  <si>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</si>
  <si>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</si>
  <si>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</si>
  <si>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</si>
  <si>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</si>
  <si>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</si>
  <si>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</si>
  <si>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</si>
  <si>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</si>
  <si>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</si>
  <si>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</si>
  <si>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</si>
  <si>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</si>
  <si>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</si>
  <si>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</si>
  <si>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</si>
  <si>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</si>
  <si>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</si>
  <si>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</si>
  <si>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</si>
  <si>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</si>
  <si>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</si>
  <si>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</si>
  <si>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</si>
  <si>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</si>
  <si>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</si>
  <si>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</si>
  <si>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</si>
  <si>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</si>
  <si>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</si>
  <si>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</si>
  <si>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</si>
  <si>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</si>
  <si>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</si>
  <si>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</si>
  <si>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</si>
  <si>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</si>
  <si>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</si>
  <si>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</si>
  <si>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</si>
  <si>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</si>
  <si>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</si>
  <si>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</si>
  <si>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</si>
  <si>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</si>
  <si>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</si>
  <si>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</si>
  <si>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</si>
  <si>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</si>
  <si>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</si>
  <si>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</si>
  <si>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</si>
  <si>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</si>
  <si>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</si>
  <si>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</si>
  <si>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</si>
  <si>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</si>
  <si>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</si>
  <si>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</si>
  <si>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</si>
  <si>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</si>
  <si>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</si>
  <si>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</si>
  <si>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</si>
  <si>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</si>
  <si>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</si>
  <si>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</si>
  <si>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</si>
  <si>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</si>
  <si>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</si>
  <si>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</si>
  <si>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</si>
  <si>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</si>
  <si>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</si>
  <si>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</si>
  <si>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</si>
  <si>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</si>
  <si>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</si>
  <si>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</si>
  <si>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</si>
  <si>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</si>
  <si>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</si>
  <si>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</si>
  <si>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</si>
  <si>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</si>
  <si>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</si>
  <si>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</si>
  <si>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</si>
  <si>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</si>
  <si>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</si>
  <si>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</si>
  <si>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</si>
  <si>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</si>
  <si>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</si>
  <si>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</si>
  <si>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</si>
  <si>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</si>
  <si>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</si>
  <si>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</si>
  <si>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</si>
  <si>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</si>
  <si>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</si>
  <si>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</si>
  <si>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</si>
  <si>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</si>
  <si>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</si>
  <si>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</si>
  <si>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</si>
  <si>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</si>
  <si>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</si>
  <si>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</si>
  <si>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</si>
  <si>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</si>
  <si>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</si>
  <si>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</si>
  <si>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</si>
  <si>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</si>
  <si>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</si>
  <si>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</si>
  <si>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</si>
  <si>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</si>
  <si>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</si>
  <si>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</si>
  <si>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</si>
  <si>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</si>
  <si>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</si>
  <si>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</si>
  <si>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</si>
  <si>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</si>
  <si>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</si>
  <si>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</si>
  <si>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</si>
  <si>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</si>
  <si>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</si>
  <si>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</si>
  <si>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</si>
  <si>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</si>
  <si>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</si>
  <si>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</si>
  <si>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</si>
  <si>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</si>
  <si>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</si>
  <si>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</si>
  <si>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</si>
  <si>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</si>
  <si>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</si>
  <si>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</si>
  <si>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</si>
  <si>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</si>
  <si>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</si>
  <si>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</si>
  <si>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</si>
  <si>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</si>
  <si>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</si>
  <si>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</si>
  <si>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</si>
  <si>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</si>
  <si>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</si>
  <si>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</si>
  <si>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</si>
  <si>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</si>
  <si>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</si>
  <si>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</si>
  <si>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</si>
  <si>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</si>
  <si>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</si>
  <si>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</si>
  <si>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</si>
  <si>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</si>
  <si>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</si>
  <si>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</si>
  <si>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</si>
  <si>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</si>
  <si>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</si>
  <si>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</si>
  <si>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</si>
  <si>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</si>
  <si>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</si>
  <si>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</si>
  <si>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</si>
  <si>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</si>
  <si>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</si>
  <si>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</si>
  <si>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</si>
  <si>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</si>
  <si>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</si>
  <si>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</si>
  <si>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</si>
  <si>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</si>
  <si>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</si>
  <si>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</si>
  <si>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</si>
  <si>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</si>
  <si>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</si>
  <si>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</si>
  <si>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</si>
  <si>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</si>
  <si>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</si>
  <si>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</si>
  <si>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</si>
  <si>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</si>
  <si>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</si>
  <si>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</si>
  <si>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</si>
  <si>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</si>
  <si>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</si>
  <si>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</si>
  <si>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</si>
  <si>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</si>
  <si>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</si>
  <si>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</si>
  <si>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</si>
  <si>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</si>
  <si>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</si>
  <si>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</si>
  <si>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</si>
  <si>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</si>
  <si>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</si>
  <si>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</si>
  <si>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</si>
  <si>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</si>
  <si>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</si>
  <si>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</si>
  <si>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</si>
  <si>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</si>
  <si>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</si>
  <si>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</si>
  <si>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</si>
  <si>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</si>
  <si>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</si>
  <si>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</si>
  <si>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</si>
  <si>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</si>
  <si>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</si>
  <si>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</si>
  <si>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</si>
  <si>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</si>
  <si>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</si>
  <si>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</si>
  <si>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</si>
  <si>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</si>
  <si>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</si>
  <si>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</si>
  <si>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</si>
  <si>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</si>
  <si>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</si>
  <si>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</si>
  <si>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</si>
  <si>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</si>
  <si>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</si>
  <si>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</si>
  <si>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</si>
  <si>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</si>
  <si>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</si>
  <si>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</si>
  <si>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</si>
  <si>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</si>
  <si>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</si>
  <si>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</si>
  <si>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</si>
  <si>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</si>
  <si>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</si>
  <si>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</si>
  <si>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</si>
  <si>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</si>
  <si>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</si>
  <si>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</si>
  <si>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</si>
  <si>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</si>
  <si>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</si>
  <si>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</si>
  <si>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</si>
  <si>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</si>
  <si>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</si>
  <si>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</si>
  <si>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</si>
  <si>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</si>
  <si>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</si>
  <si>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</si>
  <si>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</si>
  <si>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</si>
  <si>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</si>
  <si>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</si>
  <si>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</si>
  <si>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</si>
  <si>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</si>
  <si>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</si>
  <si>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</si>
  <si>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</si>
  <si>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</si>
  <si>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</si>
  <si>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</si>
  <si>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</si>
  <si>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</si>
  <si>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</si>
  <si>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</si>
  <si>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</si>
  <si>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</si>
  <si>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</si>
  <si>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</si>
  <si>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</si>
  <si>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</si>
  <si>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</si>
  <si>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</si>
  <si>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</si>
  <si>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</si>
  <si>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</si>
  <si>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</si>
  <si>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</si>
  <si>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</si>
  <si>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</si>
  <si>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</si>
  <si>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</si>
  <si>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</si>
  <si>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</si>
  <si>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</si>
  <si>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</si>
  <si>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</si>
  <si>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</si>
  <si>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</si>
  <si>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</si>
  <si>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</si>
  <si>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</si>
  <si>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</si>
  <si>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</si>
  <si>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</si>
  <si>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</si>
  <si>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</si>
  <si>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</si>
  <si>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</si>
  <si>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</si>
  <si>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</si>
  <si>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</si>
  <si>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</si>
  <si>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</si>
  <si>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</si>
  <si>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</si>
  <si>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</si>
  <si>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</si>
  <si>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</si>
  <si>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</si>
  <si>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</si>
  <si>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</si>
  <si>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</si>
  <si>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</si>
  <si>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</si>
  <si>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</si>
  <si>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</si>
  <si>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</si>
  <si>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</si>
  <si>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</si>
  <si>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</si>
  <si>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</si>
  <si>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</si>
  <si>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</si>
  <si>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</si>
  <si>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</si>
  <si>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</si>
  <si>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</si>
  <si>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</si>
  <si>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</si>
  <si>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</si>
  <si>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</si>
  <si>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</si>
  <si>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</si>
  <si>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</si>
  <si>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</si>
  <si>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</si>
  <si>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</si>
  <si>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</si>
  <si>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</si>
  <si>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</si>
  <si>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</si>
  <si>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</si>
  <si>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</si>
  <si>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</si>
  <si>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</si>
  <si>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</si>
  <si>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</si>
  <si>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</si>
  <si>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</si>
  <si>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</si>
  <si>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</si>
  <si>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</si>
  <si>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</si>
  <si>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</si>
  <si>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</si>
  <si>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</si>
  <si>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</si>
  <si>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</si>
  <si>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</si>
  <si>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</si>
  <si>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</si>
  <si>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</si>
  <si>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</si>
  <si>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</si>
  <si>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</si>
  <si>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</si>
  <si>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</si>
  <si>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</si>
  <si>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</si>
  <si>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</si>
  <si>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</si>
  <si>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</si>
  <si>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</si>
  <si>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</si>
  <si>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</si>
  <si>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</si>
  <si>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</si>
  <si>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</si>
  <si>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</si>
  <si>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</si>
  <si>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</si>
  <si>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</si>
  <si>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</si>
  <si>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</si>
  <si>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</si>
  <si>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</si>
  <si>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</si>
  <si>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</si>
  <si>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</si>
  <si>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</si>
  <si>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</si>
  <si>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</si>
  <si>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</si>
  <si>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</si>
  <si>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</si>
  <si>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</si>
  <si>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</si>
  <si>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</si>
  <si>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</si>
  <si>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</si>
  <si>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</si>
  <si>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</si>
  <si>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</si>
  <si>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</si>
  <si>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</si>
  <si>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</si>
  <si>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</si>
  <si>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</si>
  <si>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</si>
  <si>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</si>
  <si>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</si>
  <si>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</si>
  <si>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</si>
  <si>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</si>
  <si>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</si>
  <si>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</si>
  <si>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</si>
  <si>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</si>
  <si>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</si>
  <si>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</si>
  <si>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</si>
  <si>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</si>
  <si>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</si>
  <si>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</si>
  <si>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</si>
  <si>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</si>
  <si>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</si>
  <si>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</si>
  <si>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</si>
  <si>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</si>
  <si>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</si>
  <si>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</si>
  <si>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</si>
  <si>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</si>
  <si>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</si>
  <si>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</si>
  <si>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</si>
  <si>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</si>
  <si>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</si>
  <si>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</si>
  <si>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</si>
  <si>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</si>
  <si>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</si>
  <si>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</si>
  <si>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</si>
  <si>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</si>
  <si>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</si>
  <si>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</si>
  <si>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</si>
  <si>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</si>
  <si>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</si>
  <si>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</si>
  <si>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</si>
  <si>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</si>
  <si>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</si>
  <si>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</si>
  <si>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</si>
  <si>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</si>
  <si>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</si>
  <si>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</si>
  <si>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</si>
  <si>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</si>
  <si>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</si>
  <si>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</si>
  <si>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</si>
  <si>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</si>
  <si>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</si>
  <si>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</si>
  <si>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</si>
  <si>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</si>
  <si>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</si>
  <si>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</si>
  <si>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</si>
  <si>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</si>
  <si>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</si>
  <si>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</si>
  <si>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</si>
  <si>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</si>
  <si>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</si>
  <si>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</si>
  <si>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</si>
  <si>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</si>
  <si>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</si>
  <si>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</si>
  <si>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</si>
  <si>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</si>
  <si>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</si>
  <si>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</si>
  <si>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</si>
  <si>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</si>
  <si>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</si>
  <si>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</si>
  <si>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</si>
  <si>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</si>
  <si>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</si>
  <si>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</si>
  <si>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</si>
  <si>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</si>
  <si>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</si>
  <si>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</si>
  <si>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</si>
  <si>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</si>
  <si>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</si>
  <si>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</si>
  <si>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</si>
  <si>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</si>
  <si>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</si>
  <si>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</si>
  <si>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</si>
  <si>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</si>
  <si>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</si>
  <si>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</si>
  <si>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</si>
  <si>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</si>
  <si>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</si>
  <si>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</si>
  <si>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</si>
  <si>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</si>
  <si>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</si>
  <si>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</si>
  <si>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</si>
  <si>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</si>
  <si>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</si>
  <si>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</si>
  <si>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</si>
  <si>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</si>
  <si>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</si>
  <si>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</si>
  <si>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</si>
  <si>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</si>
  <si>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</si>
  <si>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</si>
  <si>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</si>
  <si>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</si>
  <si>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</si>
  <si>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</si>
  <si>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</si>
  <si>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</si>
  <si>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</si>
  <si>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</si>
  <si>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</si>
  <si>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</si>
  <si>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</si>
  <si>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</si>
  <si>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</si>
  <si>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</si>
  <si>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</si>
  <si>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</si>
  <si>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</si>
  <si>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</si>
  <si>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</si>
  <si>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</si>
  <si>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</si>
  <si>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</si>
  <si>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</si>
  <si>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</si>
  <si>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</si>
  <si>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</si>
  <si>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</si>
  <si>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</si>
  <si>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</si>
  <si>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</si>
  <si>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</si>
  <si>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</si>
  <si>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</si>
  <si>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</si>
  <si>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</si>
  <si>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</si>
  <si>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</si>
  <si>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</si>
  <si>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</si>
  <si>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</si>
  <si>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</si>
  <si>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</si>
  <si>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</si>
  <si>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</si>
  <si>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</si>
  <si>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</si>
  <si>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</si>
  <si>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</si>
  <si>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</si>
  <si>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</si>
  <si>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</si>
  <si>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</si>
  <si>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</si>
  <si>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</si>
  <si>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</si>
  <si>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</si>
  <si>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</si>
  <si>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</si>
  <si>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</si>
  <si>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</si>
  <si>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</si>
  <si>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</si>
  <si>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</si>
  <si>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</si>
  <si>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</si>
  <si>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</si>
  <si>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</si>
  <si>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</si>
  <si>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</si>
  <si>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</si>
  <si>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</si>
  <si>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</si>
  <si>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</si>
  <si>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</si>
  <si>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</si>
  <si>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</si>
  <si>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</si>
  <si>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</si>
  <si>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</si>
  <si>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</si>
  <si>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</si>
  <si>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</si>
  <si>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</si>
  <si>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</si>
  <si>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</si>
  <si>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</si>
  <si>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</si>
  <si>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</si>
  <si>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</si>
  <si>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</si>
  <si>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</si>
  <si>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</si>
  <si>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</si>
  <si>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</si>
  <si>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</si>
  <si>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</si>
  <si>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</si>
  <si>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</si>
  <si>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</si>
  <si>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</si>
  <si>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</si>
  <si>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</si>
  <si>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</si>
  <si>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</si>
  <si>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</si>
  <si>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</si>
  <si>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</si>
  <si>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</si>
  <si>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</si>
  <si>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</si>
  <si>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</si>
  <si>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</si>
  <si>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</si>
  <si>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</si>
  <si>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</si>
  <si>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</si>
  <si>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</si>
  <si>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</si>
  <si>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</si>
  <si>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</si>
  <si>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</si>
  <si>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</si>
  <si>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</si>
  <si>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</si>
  <si>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</si>
  <si>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</si>
  <si>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</si>
  <si>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</si>
  <si>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</si>
  <si>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</si>
  <si>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</si>
  <si>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</si>
  <si>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</si>
  <si>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</si>
  <si>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</si>
  <si>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</si>
  <si>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</si>
  <si>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</si>
  <si>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</si>
  <si>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</si>
  <si>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</si>
  <si>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</si>
  <si>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</si>
  <si>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</si>
  <si>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</si>
  <si>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</si>
  <si>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</si>
  <si>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</si>
  <si>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</si>
  <si>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</si>
  <si>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</si>
  <si>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</si>
  <si>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</si>
  <si>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</si>
  <si>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</si>
  <si>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</si>
  <si>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</si>
  <si>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</si>
  <si>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</si>
  <si>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</si>
  <si>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</si>
  <si>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</si>
  <si>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</si>
  <si>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</si>
  <si>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</si>
  <si>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</si>
  <si>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</si>
  <si>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</si>
  <si>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</si>
  <si>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</si>
  <si>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</si>
  <si>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</si>
  <si>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</si>
  <si>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</si>
  <si>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</si>
  <si>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</si>
  <si>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</si>
  <si>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</si>
  <si>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</si>
  <si>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</si>
  <si>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</si>
  <si>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</si>
  <si>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</si>
  <si>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</si>
  <si>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</si>
  <si>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</si>
  <si>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</si>
  <si>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</si>
  <si>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</si>
  <si>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</si>
  <si>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</si>
  <si>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</si>
  <si>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</si>
  <si>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</si>
  <si>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</si>
  <si>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</si>
  <si>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</si>
  <si>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</si>
  <si>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</si>
  <si>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</si>
  <si>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</si>
  <si>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</si>
  <si>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</si>
  <si>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</si>
  <si>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</si>
  <si>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</si>
  <si>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</si>
  <si>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</si>
  <si>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</si>
  <si>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</si>
  <si>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</si>
  <si>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</si>
  <si>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</si>
  <si>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</si>
  <si>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</si>
  <si>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</si>
  <si>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</si>
  <si>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</si>
  <si>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</si>
  <si>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</si>
  <si>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</si>
  <si>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</si>
  <si>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</si>
  <si>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</si>
  <si>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</si>
  <si>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</si>
  <si>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</si>
  <si>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</si>
  <si>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</si>
  <si>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</si>
  <si>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</si>
  <si>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</si>
  <si>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</si>
  <si>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</si>
  <si>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</si>
  <si>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</si>
  <si>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</si>
  <si>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</si>
  <si>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</si>
  <si>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</si>
  <si>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</si>
  <si>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</si>
  <si>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</si>
  <si>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</si>
  <si>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</si>
  <si>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</si>
  <si>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</si>
  <si>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</si>
  <si>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</si>
  <si>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</si>
  <si>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</si>
  <si>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</si>
  <si>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</si>
  <si>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</si>
  <si>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</si>
  <si>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</si>
  <si>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</si>
  <si>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</si>
  <si>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</si>
  <si>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</si>
  <si>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</si>
  <si>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</si>
  <si>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</si>
  <si>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</si>
  <si>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</si>
  <si>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</si>
  <si>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</si>
  <si>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</si>
  <si>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</si>
  <si>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</si>
  <si>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</si>
  <si>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</si>
  <si>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</si>
  <si>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</si>
  <si>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</si>
  <si>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</si>
  <si>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</si>
  <si>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</si>
  <si>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</si>
  <si>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</si>
  <si>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</si>
  <si>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</si>
  <si>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</si>
  <si>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</si>
  <si>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</si>
  <si>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</si>
  <si>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</si>
  <si>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</si>
  <si>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</si>
  <si>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</si>
  <si>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</si>
  <si>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</si>
  <si>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</si>
  <si>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</si>
  <si>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</si>
  <si>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</si>
  <si>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</si>
  <si>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</si>
  <si>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</si>
  <si>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</si>
  <si>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</si>
  <si>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</si>
  <si>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</si>
  <si>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</si>
  <si>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</si>
  <si>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</si>
  <si>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</si>
  <si>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</si>
  <si>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</si>
  <si>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</si>
  <si>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</si>
  <si>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</si>
  <si>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</si>
  <si>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</si>
  <si>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</si>
  <si>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</si>
  <si>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</si>
  <si>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</si>
  <si>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</si>
  <si>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</si>
  <si>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</si>
  <si>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</si>
  <si>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</si>
  <si>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</si>
  <si>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</si>
  <si>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</si>
  <si>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</si>
  <si>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</si>
  <si>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</si>
  <si>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</si>
  <si>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</si>
  <si>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</si>
  <si>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</si>
  <si>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</si>
  <si>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</si>
  <si>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</si>
  <si>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</si>
  <si>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</si>
  <si>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</si>
  <si>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</si>
  <si>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</si>
  <si>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</si>
  <si>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</si>
  <si>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</si>
  <si>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</si>
  <si>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</si>
  <si>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</si>
  <si>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</si>
  <si>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</si>
  <si>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</si>
  <si>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</si>
  <si>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</si>
  <si>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</si>
  <si>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</si>
  <si>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</si>
  <si>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</si>
  <si>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</si>
  <si>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</si>
  <si>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</si>
  <si>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</si>
  <si>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</si>
  <si>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</si>
  <si>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</si>
  <si>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</si>
  <si>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</si>
  <si>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</si>
  <si>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</si>
  <si>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</si>
  <si>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</si>
  <si>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</si>
  <si>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</si>
  <si>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</si>
  <si>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</si>
  <si>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</si>
  <si>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</si>
  <si>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</si>
  <si>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</si>
  <si>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</si>
  <si>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</si>
  <si>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</si>
  <si>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</si>
  <si>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</si>
  <si>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</si>
  <si>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</si>
  <si>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</si>
  <si>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</si>
  <si>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</si>
  <si>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</si>
  <si>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</si>
  <si>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</si>
  <si>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</si>
  <si>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</si>
  <si>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</si>
  <si>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</si>
  <si>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</si>
  <si>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</si>
  <si>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</si>
  <si>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</si>
  <si>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</si>
  <si>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</si>
  <si>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</si>
  <si>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</si>
  <si>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</si>
  <si>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</si>
  <si>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</si>
  <si>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</si>
  <si>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</si>
  <si>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</si>
  <si>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</si>
  <si>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</si>
  <si>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</si>
  <si>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</si>
  <si>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</si>
  <si>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</si>
  <si>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</si>
  <si>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</si>
  <si>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</si>
  <si>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</si>
  <si>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</si>
  <si>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</si>
  <si>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</si>
  <si>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</si>
  <si>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</si>
  <si>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</si>
  <si>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</si>
  <si>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</si>
  <si>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</si>
  <si>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</si>
  <si>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</si>
  <si>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</si>
  <si>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</si>
  <si>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</si>
  <si>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</si>
  <si>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</si>
  <si>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</si>
  <si>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</si>
  <si>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</si>
  <si>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</si>
  <si>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</si>
  <si>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</si>
  <si>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</si>
  <si>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</si>
  <si>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</si>
  <si>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</si>
  <si>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</si>
  <si>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</si>
  <si>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</si>
  <si>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</si>
  <si>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</si>
  <si>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</si>
  <si>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</si>
  <si>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</si>
  <si>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</si>
  <si>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</si>
  <si>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</si>
  <si>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</si>
  <si>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</si>
  <si>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</si>
  <si>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</si>
  <si>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</si>
  <si>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</si>
  <si>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</si>
  <si>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</si>
  <si>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</si>
  <si>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</si>
  <si>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</si>
  <si>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</si>
  <si>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</si>
  <si>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</si>
  <si>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</si>
  <si>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</si>
  <si>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</si>
  <si>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</si>
  <si>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</si>
  <si>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</si>
  <si>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</si>
  <si>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</si>
  <si>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</si>
  <si>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</si>
  <si>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</si>
  <si>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</si>
  <si>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</si>
  <si>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</si>
  <si>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</si>
  <si>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</si>
  <si>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</si>
  <si>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</si>
  <si>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</si>
  <si>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</si>
  <si>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</si>
  <si>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</si>
  <si>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</si>
  <si>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</si>
  <si>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</si>
  <si>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</si>
  <si>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</si>
  <si>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</si>
  <si>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</si>
  <si>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</si>
  <si>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</si>
  <si>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</si>
  <si>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</si>
  <si>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</si>
  <si>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</si>
  <si>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</si>
  <si>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</si>
  <si>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</si>
  <si>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</si>
  <si>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</si>
  <si>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</si>
  <si>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</si>
  <si>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</si>
  <si>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</si>
  <si>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</si>
  <si>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</si>
  <si>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</si>
  <si>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</si>
  <si>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</si>
  <si>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</si>
  <si>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</si>
  <si>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</si>
  <si>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</si>
  <si>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</si>
  <si>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</si>
  <si>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</si>
  <si>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</si>
  <si>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</si>
  <si>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</si>
  <si>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</si>
  <si>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</si>
  <si>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</si>
  <si>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</si>
  <si>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</si>
  <si>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</si>
  <si>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</si>
  <si>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</si>
  <si>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</si>
  <si>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</si>
  <si>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</si>
  <si>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</si>
  <si>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</si>
  <si>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</si>
  <si>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</si>
  <si>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</si>
  <si>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</si>
  <si>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</si>
  <si>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</si>
  <si>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</si>
  <si>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</si>
  <si>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</si>
  <si>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</si>
  <si>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</si>
  <si>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</si>
  <si>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</si>
  <si>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</si>
  <si>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</si>
  <si>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</si>
  <si>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</si>
  <si>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</si>
  <si>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</si>
  <si>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</si>
  <si>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</si>
  <si>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</si>
  <si>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</si>
  <si>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</si>
  <si>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</si>
  <si>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</si>
  <si>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</si>
  <si>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</si>
  <si>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</si>
  <si>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</si>
  <si>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</si>
  <si>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</si>
  <si>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</si>
  <si>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</si>
  <si>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</si>
  <si>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</si>
  <si>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</si>
  <si>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</si>
  <si>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</si>
  <si>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</si>
  <si>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</si>
  <si>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</si>
  <si>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</si>
  <si>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</si>
  <si>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</si>
  <si>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</si>
  <si>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</si>
  <si>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</si>
  <si>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</si>
  <si>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</si>
  <si>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</si>
  <si>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</si>
  <si>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</si>
  <si>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</si>
  <si>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</si>
  <si>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</si>
  <si>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</si>
  <si>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</si>
  <si>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</si>
  <si>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</si>
  <si>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</si>
  <si>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</si>
  <si>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</si>
  <si>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</si>
  <si>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</si>
  <si>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</si>
  <si>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</si>
  <si>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</si>
  <si>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</si>
  <si>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</si>
  <si>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</si>
  <si>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</si>
  <si>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</si>
  <si>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</si>
  <si>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</si>
  <si>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</si>
  <si>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</si>
  <si>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</si>
  <si>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</si>
  <si>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</si>
  <si>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</si>
  <si>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</si>
  <si>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</si>
  <si>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</si>
  <si>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</si>
  <si>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</si>
  <si>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</si>
  <si>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</si>
  <si>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</si>
  <si>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</si>
  <si>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</si>
  <si>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</si>
  <si>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</si>
  <si>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</si>
  <si>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</si>
  <si>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</si>
  <si>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</si>
  <si>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</si>
  <si>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</si>
  <si>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</si>
  <si>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</si>
  <si>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</si>
  <si>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</si>
  <si>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</si>
  <si>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</si>
  <si>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</si>
  <si>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</si>
  <si>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</si>
  <si>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</si>
  <si>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</si>
  <si>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</si>
  <si>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</si>
  <si>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</si>
  <si>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</si>
  <si>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</si>
  <si>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</si>
  <si>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</si>
  <si>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</si>
  <si>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</si>
  <si>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</si>
  <si>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</si>
  <si>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</si>
  <si>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</si>
  <si>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</si>
  <si>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</si>
  <si>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</si>
  <si>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</si>
  <si>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</si>
  <si>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</si>
  <si>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</si>
  <si>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</si>
  <si>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</si>
  <si>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</si>
  <si>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</si>
  <si>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</si>
  <si>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</si>
  <si>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</si>
  <si>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</si>
  <si>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</si>
  <si>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</si>
  <si>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</si>
  <si>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</si>
  <si>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</si>
  <si>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</si>
  <si>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</si>
  <si>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</si>
  <si>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</si>
  <si>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</si>
  <si>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</si>
  <si>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</si>
  <si>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</si>
  <si>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</si>
  <si>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</si>
  <si>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</si>
  <si>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</si>
  <si>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</si>
  <si>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</si>
  <si>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</si>
  <si>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</si>
  <si>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</si>
  <si>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</si>
  <si>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</si>
  <si>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</si>
  <si>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</si>
  <si>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</si>
  <si>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</si>
  <si>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</si>
  <si>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</si>
  <si>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</si>
  <si>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</si>
  <si>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</si>
  <si>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</si>
  <si>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</si>
  <si>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</si>
  <si>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</si>
  <si>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</si>
  <si>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</si>
  <si>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</si>
  <si>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</si>
  <si>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</si>
  <si>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</si>
  <si>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</si>
  <si>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</si>
  <si>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</si>
  <si>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</si>
  <si>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</si>
  <si>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</si>
  <si>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</si>
  <si>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</si>
  <si>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</si>
  <si>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</si>
  <si>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</si>
  <si>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</si>
  <si>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</si>
  <si>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</si>
  <si>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</si>
  <si>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</si>
  <si>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</si>
  <si>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</si>
  <si>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</si>
  <si>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</si>
  <si>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</si>
  <si>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</si>
  <si>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</si>
  <si>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</si>
  <si>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</si>
  <si>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</si>
  <si>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</si>
  <si>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</si>
  <si>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</si>
  <si>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</si>
  <si>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</si>
  <si>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</si>
  <si>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</si>
  <si>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</si>
  <si>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</si>
  <si>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</si>
  <si>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</si>
  <si>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</si>
  <si>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</si>
  <si>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</si>
  <si>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</si>
  <si>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</si>
  <si>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</si>
  <si>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</si>
  <si>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</si>
  <si>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</si>
  <si>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</si>
  <si>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</si>
  <si>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</si>
  <si>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</si>
  <si>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</si>
  <si>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</si>
  <si>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</si>
  <si>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</si>
  <si>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</si>
  <si>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</si>
  <si>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</si>
  <si>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</si>
  <si>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</si>
  <si>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</si>
  <si>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</si>
  <si>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</si>
  <si>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</si>
  <si>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</si>
  <si>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</si>
  <si>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</si>
  <si>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</si>
  <si>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</si>
  <si>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</si>
  <si>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</si>
  <si>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</si>
  <si>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</si>
  <si>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</si>
  <si>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</si>
  <si>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</si>
  <si>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</si>
  <si>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</si>
  <si>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</si>
  <si>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</si>
  <si>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</si>
  <si>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</si>
  <si>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</si>
  <si>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</si>
  <si>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</si>
  <si>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</si>
  <si>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</si>
  <si>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</si>
  <si>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</si>
  <si>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</si>
  <si>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</si>
  <si>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</si>
  <si>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</si>
  <si>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</si>
  <si>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</si>
  <si>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</si>
  <si>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</si>
  <si>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</si>
  <si>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</si>
  <si>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</si>
  <si>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</si>
  <si>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</si>
  <si>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</si>
  <si>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</si>
  <si>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</si>
  <si>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</si>
  <si>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</si>
  <si>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</si>
  <si>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</si>
  <si>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</si>
  <si>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</si>
  <si>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</si>
  <si>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</si>
  <si>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</si>
  <si>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</si>
  <si>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</si>
  <si>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</si>
  <si>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</si>
  <si>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</si>
  <si>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</si>
  <si>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</si>
  <si>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</si>
  <si>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</si>
  <si>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</si>
  <si>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</si>
  <si>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</si>
  <si>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</si>
  <si>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</si>
  <si>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</si>
  <si>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</si>
  <si>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</si>
  <si>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</si>
  <si>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</si>
  <si>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</si>
  <si>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</si>
  <si>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</si>
  <si>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</si>
  <si>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</si>
  <si>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</si>
  <si>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</si>
  <si>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</si>
  <si>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</si>
  <si>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</si>
  <si>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</si>
  <si>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</si>
  <si>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</si>
  <si>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</si>
  <si>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</si>
  <si>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</si>
  <si>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</si>
  <si>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</si>
  <si>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</si>
  <si>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</si>
  <si>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</si>
  <si>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</si>
  <si>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</si>
  <si>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</si>
  <si>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</si>
  <si>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</si>
  <si>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</si>
  <si>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</si>
  <si>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</si>
  <si>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</si>
  <si>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</si>
  <si>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</si>
  <si>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</si>
  <si>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</si>
  <si>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</si>
  <si>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</si>
  <si>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</si>
  <si>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</si>
  <si>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</si>
  <si>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</si>
  <si>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</si>
  <si>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</si>
  <si>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</si>
  <si>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</si>
  <si>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</si>
  <si>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</si>
  <si>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</si>
  <si>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</si>
  <si>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</si>
  <si>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</si>
  <si>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</si>
  <si>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</si>
  <si>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</si>
  <si>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</si>
  <si>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</si>
  <si>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</si>
  <si>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</si>
  <si>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</si>
  <si>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</si>
  <si>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</si>
  <si>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</si>
  <si>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</si>
  <si>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</si>
  <si>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</si>
  <si>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</si>
  <si>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</si>
  <si>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</si>
  <si>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</si>
  <si>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</si>
  <si>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</si>
  <si>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</si>
  <si>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</si>
  <si>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</si>
  <si>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</si>
  <si>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</si>
  <si>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</si>
  <si>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</si>
  <si>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</si>
  <si>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</si>
  <si>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</si>
  <si>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</si>
  <si>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</si>
  <si>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</si>
  <si>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</si>
  <si>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</si>
  <si>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</si>
  <si>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</si>
  <si>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</si>
  <si>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</si>
  <si>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</si>
  <si>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</si>
  <si>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</si>
  <si>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</si>
  <si>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</si>
  <si>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</si>
  <si>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</si>
  <si>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</si>
  <si>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</si>
  <si>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</si>
  <si>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</si>
  <si>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</si>
  <si>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</si>
  <si>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</si>
  <si>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</si>
  <si>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</si>
  <si>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</si>
  <si>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</si>
  <si>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</si>
  <si>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</si>
  <si>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</si>
  <si>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</si>
  <si>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</si>
  <si>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</si>
  <si>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</si>
  <si>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</si>
  <si>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</si>
  <si>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</si>
  <si>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</si>
  <si>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</si>
  <si>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</si>
  <si>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</si>
  <si>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</si>
  <si>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</si>
  <si>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</si>
  <si>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</si>
  <si>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</si>
  <si>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</si>
  <si>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</si>
  <si>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</si>
  <si>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</si>
  <si>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</si>
  <si>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</si>
  <si>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</si>
  <si>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</si>
  <si>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</si>
  <si>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</si>
  <si>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</si>
  <si>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</si>
  <si>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</si>
  <si>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</si>
  <si>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</si>
  <si>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</si>
  <si>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</si>
  <si>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</si>
  <si>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</si>
  <si>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</si>
  <si>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</si>
  <si>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</si>
  <si>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</si>
  <si>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</si>
  <si>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</si>
  <si>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</si>
  <si>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</si>
  <si>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</si>
  <si>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</si>
  <si>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</si>
  <si>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</si>
  <si>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</si>
  <si>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</si>
  <si>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</si>
  <si>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</si>
  <si>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</si>
  <si>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</si>
  <si>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</si>
  <si>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</si>
  <si>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</si>
  <si>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</si>
  <si>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</si>
  <si>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</si>
  <si>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</si>
  <si>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</si>
  <si>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</si>
  <si>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</si>
  <si>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</si>
  <si>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</si>
  <si>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</si>
  <si>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</si>
  <si>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</si>
  <si>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</si>
  <si>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</si>
  <si>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</si>
  <si>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</si>
  <si>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</si>
  <si>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</si>
  <si>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</si>
  <si>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</si>
  <si>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</si>
  <si>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</si>
  <si>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</si>
  <si>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</si>
  <si>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</si>
  <si>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</si>
  <si>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</si>
  <si>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</si>
  <si>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</si>
  <si>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</si>
  <si>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</si>
  <si>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</si>
  <si>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</si>
  <si>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</si>
  <si>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</si>
  <si>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</si>
  <si>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</si>
  <si>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</si>
  <si>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</si>
  <si>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</si>
  <si>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</si>
  <si>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</si>
  <si>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</si>
  <si>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</si>
  <si>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</si>
  <si>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</si>
  <si>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</si>
  <si>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</si>
  <si>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</si>
  <si>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</si>
  <si>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</si>
  <si>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</si>
  <si>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</si>
  <si>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</si>
  <si>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</si>
  <si>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</si>
  <si>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</si>
  <si>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</si>
  <si>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</si>
  <si>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</si>
  <si>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</si>
  <si>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</si>
  <si>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</si>
  <si>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</si>
  <si>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</si>
  <si>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</si>
  <si>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</si>
  <si>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</si>
  <si>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</si>
  <si>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</si>
  <si>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</si>
  <si>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</si>
  <si>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</si>
  <si>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</si>
  <si>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</si>
  <si>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</si>
  <si>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</si>
  <si>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</si>
  <si>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</si>
  <si>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</si>
  <si>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</si>
  <si>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</si>
  <si>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</si>
  <si>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</si>
  <si>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</si>
  <si>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</si>
  <si>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</si>
  <si>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</si>
  <si>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</si>
  <si>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</si>
  <si>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</si>
  <si>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</si>
  <si>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</si>
  <si>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</si>
  <si>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</si>
  <si>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</si>
  <si>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</si>
  <si>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</si>
  <si>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</si>
  <si>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</si>
  <si>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</si>
  <si>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</si>
  <si>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</si>
  <si>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</si>
  <si>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</si>
  <si>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</si>
  <si>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</si>
  <si>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</si>
  <si>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</si>
  <si>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</si>
  <si>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</si>
  <si>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</si>
  <si>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</si>
  <si>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</si>
  <si>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</si>
  <si>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</si>
  <si>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</si>
  <si>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</si>
  <si>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</si>
  <si>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</si>
  <si>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</si>
  <si>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</si>
  <si>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</si>
  <si>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</si>
  <si>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</si>
  <si>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</si>
  <si>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</si>
  <si>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</si>
  <si>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</si>
  <si>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</si>
  <si>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</si>
  <si>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</si>
  <si>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</si>
  <si>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</si>
  <si>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</si>
  <si>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</si>
  <si>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</si>
  <si>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</si>
  <si>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</si>
  <si>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</si>
  <si>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</si>
  <si>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</si>
  <si>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</si>
  <si>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</si>
  <si>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</si>
  <si>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</si>
  <si>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</si>
  <si>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</si>
  <si>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</si>
  <si>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</si>
  <si>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</si>
  <si>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</si>
  <si>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</si>
  <si>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</si>
  <si>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</si>
  <si>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</si>
  <si>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</si>
  <si>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</si>
  <si>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</si>
  <si>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</si>
  <si>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</si>
  <si>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</si>
  <si>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</si>
  <si>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</si>
  <si>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</si>
  <si>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</si>
  <si>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</si>
  <si>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</si>
  <si>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</si>
  <si>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</si>
  <si>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</si>
  <si>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</si>
  <si>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</si>
  <si>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</si>
  <si>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</si>
  <si>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</si>
  <si>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</si>
  <si>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</si>
  <si>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</si>
  <si>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</si>
  <si>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</si>
  <si>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</si>
  <si>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</si>
  <si>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</si>
  <si>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</si>
  <si>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</si>
  <si>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</si>
  <si>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</si>
  <si>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</si>
  <si>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</si>
  <si>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</si>
  <si>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</si>
  <si>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</si>
  <si>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</si>
  <si>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</si>
  <si>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</si>
  <si>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</si>
  <si>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</si>
  <si>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</si>
  <si>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</si>
  <si>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</si>
  <si>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</si>
  <si>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</si>
  <si>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</si>
  <si>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</si>
  <si>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</si>
  <si>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</si>
  <si>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</si>
  <si>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</si>
  <si>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</si>
  <si>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</si>
  <si>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</si>
  <si>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</si>
  <si>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</si>
  <si>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</si>
  <si>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</si>
  <si>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</si>
  <si>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</si>
  <si>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</si>
  <si>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</si>
  <si>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</si>
  <si>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</si>
  <si>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</si>
  <si>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</si>
  <si>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</si>
  <si>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</si>
  <si>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</si>
  <si>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</si>
  <si>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</si>
  <si>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</si>
  <si>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</si>
  <si>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</si>
  <si>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</si>
  <si>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</si>
  <si>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</si>
  <si>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</si>
  <si>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</si>
  <si>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</si>
  <si>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</si>
  <si>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</si>
  <si>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</si>
  <si>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</si>
  <si>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</si>
  <si>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</si>
  <si>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</si>
  <si>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</si>
  <si>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</si>
  <si>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</si>
  <si>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</si>
  <si>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</si>
  <si>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</si>
  <si>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</si>
  <si>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</si>
  <si>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</si>
  <si>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</si>
  <si>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</si>
  <si>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</si>
  <si>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</si>
  <si>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</si>
  <si>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</si>
  <si>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</si>
  <si>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</si>
  <si>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</si>
  <si>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</si>
  <si>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</si>
  <si>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</si>
  <si>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</si>
  <si>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</si>
  <si>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</si>
  <si>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</si>
  <si>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</si>
  <si>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</si>
  <si>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</si>
  <si>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</si>
  <si>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</si>
  <si>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</si>
  <si>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</si>
  <si>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</si>
  <si>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</si>
  <si>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</si>
  <si>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</si>
  <si>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</si>
  <si>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</si>
  <si>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</si>
  <si>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</si>
  <si>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</si>
  <si>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</si>
  <si>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</si>
  <si>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</si>
  <si>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</si>
  <si>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</si>
  <si>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</si>
  <si>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</si>
  <si>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</si>
  <si>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</si>
  <si>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</si>
  <si>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</si>
  <si>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</si>
  <si>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</si>
  <si>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</si>
  <si>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</si>
  <si>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</si>
  <si>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</si>
  <si>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</si>
  <si>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</si>
  <si>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</si>
  <si>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</si>
  <si>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</si>
  <si>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</si>
  <si>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</si>
  <si>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</si>
  <si>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</si>
  <si>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</si>
  <si>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</si>
  <si>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</si>
  <si>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</si>
  <si>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</si>
  <si>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</si>
  <si>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</si>
  <si>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</si>
  <si>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</si>
  <si>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</si>
  <si>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</si>
  <si>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</si>
  <si>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</si>
  <si>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</si>
  <si>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</si>
  <si>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</si>
  <si>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</si>
  <si>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</si>
  <si>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</si>
  <si>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</si>
  <si>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</si>
  <si>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</si>
  <si>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</si>
  <si>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</si>
  <si>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</si>
  <si>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</si>
  <si>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</si>
  <si>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</si>
  <si>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</si>
  <si>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</si>
  <si>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</si>
  <si>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</si>
  <si>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</si>
  <si>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</si>
  <si>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</si>
  <si>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</si>
  <si>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</si>
  <si>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</si>
  <si>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</si>
  <si>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</si>
  <si>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</si>
  <si>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</si>
  <si>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</si>
  <si>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</si>
  <si>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</si>
  <si>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</si>
  <si>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</si>
  <si>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</si>
  <si>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</si>
  <si>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</si>
  <si>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</si>
  <si>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</si>
  <si>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</si>
  <si>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</si>
  <si>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</si>
  <si>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</si>
  <si>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</si>
  <si>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</si>
  <si>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</si>
  <si>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</si>
  <si>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</si>
  <si>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</si>
  <si>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</si>
  <si>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</si>
  <si>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</si>
  <si>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</si>
  <si>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</si>
  <si>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</si>
  <si>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</si>
  <si>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</si>
  <si>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</si>
  <si>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</si>
  <si>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</si>
  <si>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</si>
  <si>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</si>
  <si>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</si>
  <si>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</si>
  <si>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</si>
  <si>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</si>
  <si>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</si>
  <si>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</si>
  <si>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</si>
  <si>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</si>
  <si>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</si>
  <si>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</si>
  <si>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</si>
  <si>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</si>
  <si>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</si>
  <si>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</si>
  <si>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</si>
  <si>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</si>
  <si>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</si>
  <si>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</si>
  <si>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</si>
  <si>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</si>
  <si>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</si>
  <si>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</si>
  <si>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</si>
  <si>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</si>
  <si>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</si>
  <si>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</si>
  <si>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</si>
  <si>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</si>
  <si>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</si>
  <si>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</si>
  <si>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</si>
  <si>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</si>
  <si>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</si>
  <si>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</si>
  <si>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</si>
  <si>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</si>
  <si>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</si>
  <si>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</si>
  <si>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</si>
  <si>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</si>
  <si>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</si>
  <si>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</si>
  <si>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</si>
  <si>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</si>
  <si>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</si>
  <si>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</si>
  <si>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</si>
  <si>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</si>
  <si>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</si>
  <si>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</si>
  <si>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</si>
  <si>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</si>
  <si>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</si>
  <si>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</si>
  <si>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</si>
  <si>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</si>
  <si>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</si>
  <si>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</si>
  <si>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</si>
  <si>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</si>
  <si>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</si>
  <si>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</si>
  <si>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</si>
  <si>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</si>
  <si>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</si>
  <si>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</si>
  <si>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</si>
  <si>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</si>
  <si>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</si>
  <si>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</si>
  <si>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</si>
  <si>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</si>
  <si>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</si>
  <si>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</si>
  <si>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</si>
  <si>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</si>
  <si>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</si>
  <si>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</si>
  <si>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</si>
  <si>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</si>
  <si>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</si>
  <si>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</si>
  <si>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</si>
  <si>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</si>
  <si>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</si>
  <si>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</si>
  <si>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</si>
  <si>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</si>
  <si>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</si>
  <si>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</si>
  <si>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</si>
  <si>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</si>
  <si>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</si>
  <si>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</si>
  <si>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</si>
  <si>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</si>
  <si>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</si>
  <si>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</si>
  <si>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</si>
  <si>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</si>
  <si>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</si>
  <si>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</si>
  <si>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</si>
  <si>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</si>
  <si>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</si>
  <si>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</si>
  <si>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</si>
  <si>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</si>
  <si>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</si>
  <si>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</si>
  <si>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</si>
  <si>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</si>
  <si>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</si>
  <si>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</si>
  <si>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</si>
  <si>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</si>
  <si>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</si>
  <si>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</si>
  <si>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</si>
  <si>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</si>
  <si>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</si>
  <si>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</si>
  <si>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</si>
  <si>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</si>
  <si>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</si>
  <si>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</si>
  <si>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</si>
  <si>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</si>
  <si>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</si>
  <si>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</si>
  <si>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</si>
  <si>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</si>
  <si>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</si>
  <si>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</si>
  <si>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</si>
  <si>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</si>
  <si>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</si>
  <si>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</si>
  <si>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</si>
  <si>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</si>
  <si>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</si>
  <si>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</si>
  <si>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</si>
  <si>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</si>
  <si>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</si>
  <si>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</si>
  <si>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</si>
  <si>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</si>
  <si>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</si>
  <si>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</si>
  <si>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</si>
  <si>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</si>
  <si>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</si>
  <si>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</si>
  <si>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</si>
  <si>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</si>
  <si>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</si>
  <si>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</si>
  <si>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</si>
  <si>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</si>
  <si>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</si>
  <si>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</si>
  <si>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</si>
  <si>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</si>
  <si>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</si>
  <si>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</si>
  <si>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</si>
  <si>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</si>
  <si>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</si>
  <si>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</si>
  <si>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</si>
  <si>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</si>
  <si>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</si>
  <si>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</si>
  <si>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</si>
  <si>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</si>
  <si>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</si>
  <si>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</si>
  <si>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</si>
  <si>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</si>
  <si>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</si>
  <si>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</si>
  <si>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</si>
  <si>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</si>
  <si>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</si>
  <si>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</si>
  <si>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</si>
  <si>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</si>
  <si>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</si>
  <si>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</si>
  <si>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</si>
  <si>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</si>
  <si>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</si>
  <si>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</si>
  <si>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</si>
  <si>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</si>
  <si>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</si>
  <si>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</si>
  <si>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</si>
  <si>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</si>
  <si>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</si>
  <si>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</si>
  <si>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</si>
  <si>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</si>
  <si>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</si>
  <si>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</si>
  <si>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</si>
  <si>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</si>
  <si>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</si>
  <si>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</si>
  <si>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</si>
  <si>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</si>
  <si>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</si>
  <si>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</si>
  <si>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</si>
  <si>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</si>
  <si>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</si>
  <si>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</si>
  <si>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</si>
  <si>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</si>
  <si>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</si>
  <si>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</si>
  <si>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</si>
  <si>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</si>
  <si>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</si>
  <si>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</si>
  <si>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</si>
  <si>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</si>
  <si>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</si>
  <si>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</si>
  <si>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</si>
  <si>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</si>
  <si>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</si>
  <si>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</si>
  <si>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</si>
  <si>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</si>
  <si>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</si>
  <si>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</si>
  <si>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</si>
  <si>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</si>
  <si>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</si>
  <si>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</si>
  <si>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</si>
  <si>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</si>
  <si>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</si>
  <si>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</si>
  <si>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</si>
  <si>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</si>
  <si>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</si>
  <si>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</si>
  <si>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</si>
  <si>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</si>
  <si>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</si>
  <si>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</si>
  <si>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</si>
  <si>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</si>
  <si>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</si>
  <si>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</si>
  <si>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</si>
  <si>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</si>
  <si>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</si>
  <si>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</si>
  <si>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</si>
  <si>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</si>
  <si>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</si>
  <si>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</si>
  <si>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</si>
  <si>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</si>
  <si>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</si>
  <si>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</si>
  <si>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</si>
  <si>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</si>
  <si>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</si>
  <si>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</si>
  <si>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</si>
  <si>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</si>
  <si>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</si>
  <si>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</si>
  <si>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</si>
  <si>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</si>
  <si>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</si>
  <si>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</si>
  <si>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</si>
  <si>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</si>
  <si>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</si>
  <si>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</si>
  <si>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</si>
  <si>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</si>
  <si>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</si>
  <si>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</si>
  <si>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</si>
  <si>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</si>
  <si>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</si>
  <si>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</si>
  <si>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</si>
  <si>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</si>
  <si>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</si>
  <si>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</si>
  <si>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</si>
  <si>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</si>
  <si>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</si>
  <si>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</si>
  <si>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</si>
  <si>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</si>
  <si>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</si>
  <si>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</si>
  <si>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</si>
  <si>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</si>
  <si>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</si>
  <si>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</si>
  <si>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</si>
  <si>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</si>
  <si>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</si>
  <si>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</si>
  <si>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</si>
  <si>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</si>
  <si>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</si>
  <si>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</si>
  <si>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</si>
  <si>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</si>
  <si>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</si>
  <si>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</si>
  <si>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</si>
  <si>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</si>
  <si>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</si>
  <si>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</si>
  <si>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</si>
  <si>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</si>
  <si>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</si>
  <si>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</si>
  <si>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</si>
  <si>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</si>
  <si>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</si>
  <si>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</si>
  <si>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</si>
  <si>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</si>
  <si>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</si>
  <si>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</si>
  <si>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</si>
  <si>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</si>
  <si>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</si>
  <si>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</si>
  <si>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</si>
  <si>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</si>
  <si>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</si>
  <si>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</si>
  <si>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</si>
  <si>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</si>
  <si>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</si>
  <si>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</si>
  <si>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</si>
  <si>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</si>
  <si>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</si>
  <si>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</si>
  <si>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</si>
  <si>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</si>
  <si>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</si>
  <si>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</si>
  <si>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</si>
  <si>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</si>
  <si>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</si>
  <si>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</si>
  <si>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</si>
  <si>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</si>
  <si>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</si>
  <si>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</si>
  <si>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</si>
  <si>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</si>
  <si>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</si>
  <si>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</si>
  <si>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</si>
  <si>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</si>
  <si>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</si>
  <si>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</si>
  <si>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</si>
  <si>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</si>
  <si>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</si>
  <si>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</si>
  <si>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</si>
  <si>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</si>
  <si>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</si>
  <si>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</si>
  <si>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</si>
  <si>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</si>
  <si>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</si>
  <si>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</si>
  <si>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</si>
  <si>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</si>
  <si>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</si>
  <si>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</si>
  <si>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</si>
  <si>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</si>
  <si>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</si>
  <si>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</si>
  <si>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</si>
  <si>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</si>
  <si>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</si>
  <si>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</si>
  <si>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</si>
  <si>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</si>
  <si>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</si>
  <si>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</si>
  <si>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</si>
  <si>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</si>
  <si>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</si>
  <si>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</si>
  <si>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</si>
  <si>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</si>
  <si>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</si>
  <si>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</si>
  <si>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</si>
  <si>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</si>
  <si>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</si>
  <si>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</si>
  <si>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</si>
  <si>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</si>
  <si>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</si>
  <si>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</si>
  <si>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</si>
  <si>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</si>
  <si>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</si>
  <si>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</si>
  <si>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</si>
  <si>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</si>
  <si>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</si>
  <si>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</si>
  <si>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</si>
  <si>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</si>
  <si>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</si>
  <si>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</si>
  <si>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</si>
  <si>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</si>
  <si>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</si>
  <si>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</si>
  <si>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</si>
  <si>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</si>
  <si>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</si>
  <si>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</si>
  <si>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</si>
  <si>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</si>
  <si>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</si>
  <si>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</si>
  <si>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</si>
  <si>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</si>
  <si>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</si>
  <si>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</si>
  <si>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</si>
  <si>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</si>
  <si>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</si>
  <si>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</si>
  <si>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</si>
  <si>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</si>
  <si>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</si>
  <si>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</si>
  <si>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</si>
  <si>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</si>
  <si>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</si>
  <si>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</si>
  <si>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</si>
  <si>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</si>
  <si>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</si>
  <si>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</si>
  <si>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</si>
  <si>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</si>
  <si>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</si>
  <si>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</si>
  <si>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</si>
  <si>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</si>
  <si>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</si>
  <si>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</si>
  <si>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</si>
  <si>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</si>
  <si>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</si>
  <si>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</si>
  <si>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</si>
  <si>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</si>
  <si>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</si>
  <si>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</si>
  <si>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</si>
  <si>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</si>
  <si>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</si>
  <si>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</si>
  <si>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</si>
  <si>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</si>
  <si>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</si>
  <si>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</si>
  <si>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</si>
  <si>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</si>
  <si>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</si>
  <si>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</si>
  <si>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</si>
  <si>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</si>
  <si>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</si>
  <si>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</si>
  <si>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</si>
  <si>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</si>
  <si>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</si>
  <si>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</si>
  <si>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</si>
  <si>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</si>
  <si>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</si>
  <si>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</si>
  <si>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</si>
  <si>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</si>
  <si>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</si>
  <si>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</si>
  <si>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</si>
  <si>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</si>
  <si>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</si>
  <si>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</si>
  <si>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</si>
  <si>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</si>
  <si>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</si>
  <si>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</si>
  <si>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</si>
  <si>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</si>
  <si>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</si>
  <si>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</si>
  <si>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</si>
  <si>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</si>
  <si>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</si>
  <si>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</si>
  <si>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</si>
  <si>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</si>
  <si>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</si>
  <si>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</si>
  <si>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</si>
  <si>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</si>
  <si>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</si>
  <si>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</si>
  <si>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</si>
  <si>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</si>
  <si>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</si>
  <si>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</si>
  <si>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</si>
  <si>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</si>
  <si>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</si>
  <si>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</si>
  <si>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</si>
  <si>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</si>
  <si>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</si>
  <si>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</si>
  <si>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</si>
  <si>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</si>
  <si>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</si>
  <si>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</si>
  <si>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</si>
  <si>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</si>
  <si>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</si>
  <si>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</si>
  <si>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</si>
  <si>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</si>
  <si>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</si>
  <si>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</si>
  <si>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</si>
  <si>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</si>
  <si>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</si>
  <si>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</si>
  <si>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</si>
  <si>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</si>
  <si>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</si>
  <si>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</si>
  <si>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</si>
  <si>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</si>
  <si>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</si>
  <si>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</si>
  <si>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</si>
  <si>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</si>
  <si>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</si>
  <si>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</si>
  <si>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</si>
  <si>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</si>
  <si>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</si>
  <si>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</si>
  <si>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</si>
  <si>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</si>
  <si>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</si>
  <si>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</si>
  <si>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</si>
  <si>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</si>
  <si>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</si>
  <si>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</si>
  <si>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</si>
  <si>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</si>
  <si>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</si>
  <si>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</si>
  <si>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</si>
  <si>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</si>
  <si>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</si>
  <si>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</si>
  <si>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</si>
  <si>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</si>
  <si>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</si>
  <si>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</si>
  <si>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</si>
  <si>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</si>
  <si>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</si>
  <si>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</si>
  <si>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</si>
  <si>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</si>
  <si>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</si>
  <si>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</si>
  <si>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</si>
  <si>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</si>
  <si>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</si>
  <si>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</si>
  <si>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</si>
  <si>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</si>
  <si>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</si>
  <si>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</si>
  <si>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</si>
  <si>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</si>
  <si>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</si>
  <si>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</si>
  <si>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</si>
  <si>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</si>
  <si>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</si>
  <si>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</si>
  <si>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</si>
  <si>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</si>
  <si>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</si>
  <si>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</si>
  <si>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</si>
  <si>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</si>
  <si>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</si>
  <si>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</si>
  <si>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</si>
  <si>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</si>
  <si>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</si>
  <si>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</si>
  <si>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</si>
  <si>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</si>
  <si>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</si>
  <si>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</si>
  <si>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</si>
  <si>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</si>
  <si>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</si>
  <si>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</si>
  <si>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</si>
  <si>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</si>
  <si>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</si>
  <si>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</si>
  <si>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</si>
  <si>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</si>
  <si>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</si>
  <si>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</si>
  <si>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</si>
  <si>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</si>
  <si>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</si>
  <si>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</si>
  <si>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</si>
  <si>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</si>
  <si>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</si>
  <si>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</si>
  <si>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</si>
  <si>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</si>
  <si>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</si>
  <si>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</si>
  <si>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</si>
  <si>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</si>
  <si>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</si>
  <si>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</si>
  <si>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</si>
  <si>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</si>
  <si>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</si>
  <si>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</si>
  <si>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</si>
  <si>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</si>
  <si>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</si>
  <si>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</si>
  <si>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</si>
  <si>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</si>
  <si>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</si>
  <si>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</si>
  <si>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</si>
  <si>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</si>
  <si>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</si>
  <si>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</si>
  <si>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</si>
  <si>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</si>
  <si>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</si>
  <si>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</si>
  <si>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</si>
  <si>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</si>
  <si>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</si>
  <si>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</si>
  <si>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</si>
  <si>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</si>
  <si>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</si>
  <si>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</si>
  <si>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</si>
  <si>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</si>
  <si>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</si>
  <si>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</si>
  <si>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</si>
  <si>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</si>
  <si>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</si>
  <si>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</si>
  <si>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</si>
  <si>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</si>
  <si>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</si>
  <si>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</si>
  <si>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</si>
  <si>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</si>
  <si>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</si>
  <si>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</si>
  <si>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</si>
  <si>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</si>
  <si>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</si>
  <si>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</si>
  <si>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</si>
  <si>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</si>
  <si>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</si>
  <si>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</si>
  <si>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</si>
  <si>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</si>
  <si>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</si>
  <si>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</si>
  <si>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</si>
  <si>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</si>
  <si>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</si>
  <si>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</si>
  <si>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</si>
  <si>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</si>
  <si>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</si>
  <si>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</si>
  <si>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</si>
  <si>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</si>
  <si>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</si>
  <si>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</si>
  <si>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</si>
  <si>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</si>
  <si>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</si>
  <si>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</si>
  <si>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</si>
  <si>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</si>
  <si>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</si>
  <si>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</si>
  <si>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</si>
  <si>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</si>
  <si>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</si>
  <si>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</si>
  <si>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</si>
  <si>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</si>
  <si>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</si>
  <si>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</si>
  <si>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</si>
  <si>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</si>
  <si>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</si>
  <si>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</si>
  <si>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</si>
  <si>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</si>
  <si>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</si>
  <si>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</si>
  <si>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</si>
  <si>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</si>
  <si>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</si>
  <si>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</si>
  <si>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</si>
  <si>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</si>
  <si>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</si>
  <si>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</si>
  <si>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</si>
  <si>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</si>
  <si>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</si>
  <si>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</si>
  <si>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</si>
  <si>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</si>
  <si>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</si>
  <si>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</si>
  <si>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</si>
  <si>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</si>
  <si>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</si>
  <si>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</si>
  <si>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</si>
  <si>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</si>
  <si>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</si>
  <si>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</si>
  <si>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</si>
  <si>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</si>
  <si>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</si>
  <si>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</si>
  <si>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</si>
  <si>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</si>
  <si>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</si>
  <si>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</si>
  <si>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</si>
  <si>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</si>
  <si>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</si>
  <si>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</si>
  <si>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</si>
  <si>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</si>
  <si>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</si>
  <si>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</si>
  <si>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</si>
  <si>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</si>
  <si>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</si>
  <si>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</si>
  <si>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</si>
  <si>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</si>
  <si>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</si>
  <si>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</si>
  <si>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</si>
  <si>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</si>
  <si>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</si>
  <si>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</si>
  <si>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</si>
  <si>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</si>
  <si>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</si>
  <si>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</si>
  <si>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</si>
  <si>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</si>
  <si>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</si>
  <si>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</si>
  <si>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</si>
  <si>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</si>
  <si>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</si>
  <si>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</si>
  <si>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</si>
  <si>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</si>
  <si>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</si>
  <si>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</si>
  <si>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</si>
  <si>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</si>
  <si>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</si>
  <si>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</si>
  <si>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</si>
  <si>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</si>
  <si>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</si>
  <si>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</si>
  <si>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</si>
  <si>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</si>
  <si>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</si>
  <si>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</si>
  <si>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</si>
  <si>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</si>
  <si>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</si>
  <si>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</si>
  <si>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</si>
  <si>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</si>
  <si>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</si>
  <si>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</si>
  <si>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</si>
  <si>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</si>
  <si>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</si>
  <si>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</si>
  <si>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</si>
  <si>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</si>
  <si>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</si>
  <si>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</si>
  <si>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</si>
  <si>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</si>
  <si>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</si>
  <si>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</si>
  <si>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</si>
  <si>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</si>
  <si>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</si>
  <si>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</si>
  <si>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</si>
  <si>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</si>
  <si>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</si>
  <si>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</si>
  <si>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</si>
  <si>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</si>
  <si>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</si>
  <si>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</si>
  <si>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</si>
  <si>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</si>
  <si>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</si>
  <si>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</si>
  <si>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</si>
  <si>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</si>
  <si>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</si>
  <si>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</si>
  <si>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</si>
  <si>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</si>
  <si>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</si>
  <si>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</si>
  <si>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</si>
  <si>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</si>
  <si>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</si>
  <si>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</si>
  <si>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</si>
  <si>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</si>
  <si>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</si>
  <si>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</si>
  <si>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</si>
  <si>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</si>
  <si>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</si>
  <si>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</si>
  <si>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</si>
  <si>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</si>
  <si>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</si>
  <si>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</si>
  <si>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</si>
  <si>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</si>
  <si>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</si>
  <si>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</si>
  <si>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</si>
  <si>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</si>
  <si>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</si>
  <si>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</si>
  <si>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</si>
  <si>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</si>
  <si>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</si>
  <si>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</si>
  <si>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</si>
  <si>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</si>
  <si>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</si>
  <si>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</si>
  <si>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</si>
  <si>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</si>
  <si>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</si>
  <si>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</si>
  <si>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</si>
  <si>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</si>
  <si>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</si>
  <si>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</si>
  <si>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</si>
  <si>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</si>
  <si>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</si>
  <si>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</si>
  <si>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</si>
  <si>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</si>
  <si>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</si>
  <si>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</si>
  <si>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</si>
  <si>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</si>
  <si>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</si>
  <si>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</si>
  <si>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</si>
  <si>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</si>
  <si>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</si>
  <si>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</si>
  <si>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</si>
  <si>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</si>
  <si>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</si>
  <si>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</si>
  <si>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</si>
  <si>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</si>
  <si>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</si>
  <si>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</si>
  <si>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</si>
  <si>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</si>
  <si>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</si>
  <si>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</si>
  <si>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</si>
  <si>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</si>
  <si>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</si>
  <si>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</si>
  <si>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</si>
  <si>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</si>
  <si>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</si>
  <si>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</si>
  <si>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</si>
  <si>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</si>
  <si>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</si>
  <si>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</si>
  <si>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</si>
  <si>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</si>
  <si>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</si>
  <si>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</si>
  <si>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</si>
  <si>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</si>
  <si>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</si>
  <si>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</si>
  <si>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</si>
  <si>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</si>
  <si>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</si>
  <si>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</si>
  <si>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</si>
  <si>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</si>
  <si>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</si>
  <si>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</si>
  <si>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</si>
  <si>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</si>
  <si>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</si>
  <si>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</si>
  <si>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</si>
  <si>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</si>
  <si>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</si>
  <si>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</si>
  <si>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</si>
  <si>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</si>
  <si>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</si>
  <si>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</si>
  <si>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</si>
  <si>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</si>
  <si>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</si>
  <si>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</si>
  <si>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</si>
  <si>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</si>
  <si>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</si>
  <si>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</si>
  <si>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</si>
  <si>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</si>
  <si>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</si>
  <si>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</si>
  <si>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</si>
  <si>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</si>
  <si>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</si>
  <si>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</si>
  <si>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</si>
  <si>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</si>
  <si>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</si>
  <si>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</si>
  <si>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</si>
  <si>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</si>
  <si>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</si>
  <si>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</si>
  <si>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</si>
  <si>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</si>
  <si>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</si>
  <si>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</si>
  <si>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</si>
  <si>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</si>
  <si>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</si>
  <si>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</si>
  <si>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</si>
  <si>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</si>
  <si>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</si>
  <si>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</si>
  <si>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</si>
  <si>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</si>
  <si>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</si>
  <si>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</si>
  <si>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</si>
  <si>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</si>
  <si>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</si>
  <si>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</si>
  <si>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</si>
  <si>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</si>
  <si>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</si>
  <si>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</si>
  <si>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</si>
  <si>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</si>
  <si>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</si>
  <si>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</si>
  <si>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</si>
  <si>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</si>
  <si>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</si>
  <si>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</si>
  <si>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</si>
  <si>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</si>
  <si>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</si>
  <si>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</si>
  <si>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</si>
  <si>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</si>
  <si>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</si>
  <si>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</si>
  <si>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</si>
  <si>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</si>
  <si>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</si>
  <si>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</si>
  <si>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</si>
  <si>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</si>
  <si>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</si>
  <si>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</si>
  <si>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</si>
  <si>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</si>
  <si>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</si>
  <si>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</si>
  <si>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</si>
  <si>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</si>
  <si>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</si>
  <si>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</si>
  <si>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</si>
  <si>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</si>
  <si>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</si>
  <si>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</si>
  <si>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</si>
  <si>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</si>
  <si>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</si>
  <si>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</si>
  <si>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</si>
  <si>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</si>
  <si>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</si>
  <si>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</si>
  <si>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</si>
  <si>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</si>
  <si>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</si>
  <si>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</si>
  <si>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</si>
  <si>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</si>
  <si>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</si>
  <si>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</si>
  <si>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</si>
  <si>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</si>
  <si>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</si>
  <si>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</si>
  <si>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</si>
  <si>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</si>
  <si>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</si>
  <si>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</si>
  <si>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</si>
  <si>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</si>
  <si>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</si>
  <si>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</si>
  <si>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</si>
  <si>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</si>
  <si>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</si>
  <si>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</si>
  <si>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</si>
  <si>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</si>
  <si>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</si>
  <si>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</si>
  <si>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</si>
  <si>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</si>
  <si>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</si>
  <si>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</si>
  <si>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</si>
  <si>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</si>
  <si>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</si>
  <si>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</si>
  <si>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</si>
  <si>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</si>
  <si>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</si>
  <si>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</si>
  <si>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</si>
  <si>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</si>
  <si>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</si>
  <si>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</si>
  <si>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</si>
  <si>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</si>
  <si>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</si>
  <si>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</si>
  <si>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</si>
  <si>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</si>
  <si>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</si>
  <si>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</si>
  <si>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</si>
  <si>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</si>
  <si>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</si>
  <si>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</si>
  <si>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</si>
  <si>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</si>
  <si>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</si>
  <si>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</si>
  <si>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</si>
  <si>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</si>
  <si>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</si>
  <si>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</si>
  <si>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</si>
  <si>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</si>
  <si>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</si>
  <si>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</si>
  <si>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</si>
  <si>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</si>
  <si>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</si>
  <si>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</si>
  <si>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</si>
  <si>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</si>
  <si>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</si>
  <si>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</si>
  <si>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</si>
  <si>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</si>
  <si>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</si>
  <si>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</si>
  <si>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</si>
  <si>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</si>
  <si>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</si>
  <si>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</si>
  <si>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</si>
  <si>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</si>
  <si>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</si>
  <si>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</si>
  <si>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</si>
  <si>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</si>
  <si>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</si>
  <si>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</si>
  <si>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</si>
  <si>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</si>
  <si>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</si>
  <si>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</si>
  <si>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</si>
  <si>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</si>
  <si>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</si>
  <si>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</si>
  <si>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</si>
  <si>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</si>
  <si>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</si>
  <si>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</si>
  <si>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</si>
  <si>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</si>
  <si>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</si>
  <si>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</si>
  <si>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</si>
  <si>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</si>
  <si>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</si>
  <si>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</si>
  <si>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</si>
  <si>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</si>
  <si>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</si>
  <si>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</si>
  <si>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</si>
  <si>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</si>
  <si>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</si>
  <si>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</si>
  <si>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</si>
  <si>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</si>
  <si>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</si>
  <si>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</si>
  <si>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</si>
  <si>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</si>
  <si>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</si>
  <si>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</si>
  <si>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</si>
  <si>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</si>
  <si>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</si>
  <si>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</si>
  <si>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</si>
  <si>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</si>
  <si>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</si>
  <si>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</si>
  <si>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</si>
  <si>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</si>
  <si>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</si>
  <si>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</si>
  <si>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</si>
  <si>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</si>
  <si>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</si>
  <si>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</si>
  <si>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</si>
  <si>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</si>
  <si>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</si>
  <si>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</si>
  <si>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</si>
  <si>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</si>
  <si>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</si>
  <si>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</si>
  <si>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</si>
  <si>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</si>
  <si>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</si>
  <si>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</si>
  <si>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</si>
  <si>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</si>
  <si>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</si>
  <si>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</si>
  <si>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</si>
  <si>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</si>
  <si>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</si>
  <si>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</si>
  <si>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</si>
  <si>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</si>
  <si>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</si>
  <si>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</si>
  <si>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</si>
  <si>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</si>
  <si>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</si>
  <si>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</si>
  <si>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</si>
  <si>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</si>
  <si>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</si>
  <si>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</si>
  <si>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</si>
  <si>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</si>
  <si>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</si>
  <si>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</si>
  <si>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</si>
  <si>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</si>
  <si>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</si>
  <si>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</si>
  <si>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</si>
  <si>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</si>
  <si>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</si>
  <si>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</si>
  <si>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</si>
  <si>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</si>
  <si>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</si>
  <si>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</si>
  <si>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</si>
  <si>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</si>
  <si>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</si>
  <si>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</si>
  <si>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</si>
  <si>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</si>
  <si>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</si>
  <si>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</si>
  <si>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</si>
  <si>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</si>
  <si>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</si>
  <si>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</si>
  <si>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</si>
  <si>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</si>
  <si>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</si>
  <si>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</si>
  <si>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</si>
  <si>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</si>
  <si>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</si>
  <si>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</si>
  <si>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</si>
  <si>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</si>
  <si>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</si>
  <si>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</si>
  <si>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</si>
  <si>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</si>
  <si>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</si>
  <si>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</si>
  <si>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</si>
  <si>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</si>
  <si>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</si>
  <si>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</si>
  <si>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</si>
  <si>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</si>
  <si>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</si>
  <si>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</si>
  <si>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</si>
  <si>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</si>
  <si>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</si>
  <si>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</si>
  <si>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</si>
  <si>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</si>
  <si>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</si>
  <si>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</si>
  <si>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</si>
  <si>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</si>
  <si>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</si>
  <si>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</si>
  <si>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</si>
  <si>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</si>
  <si>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</si>
  <si>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</si>
  <si>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</si>
  <si>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</si>
  <si>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</si>
  <si>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</si>
  <si>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</si>
  <si>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</si>
  <si>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</si>
  <si>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</si>
  <si>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</si>
  <si>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</si>
  <si>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</si>
  <si>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</si>
  <si>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</si>
  <si>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</si>
  <si>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</si>
  <si>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</si>
  <si>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</si>
  <si>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</si>
  <si>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</si>
  <si>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</si>
  <si>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</si>
  <si>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</si>
  <si>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</si>
  <si>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</si>
  <si>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</si>
  <si>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</si>
  <si>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</si>
  <si>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</si>
  <si>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</si>
  <si>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</si>
  <si>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</si>
  <si>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</si>
  <si>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</si>
  <si>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</si>
  <si>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</si>
  <si>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</si>
  <si>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</si>
  <si>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</si>
  <si>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</si>
  <si>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</si>
  <si>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</si>
  <si>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</si>
  <si>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</si>
  <si>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</si>
  <si>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</si>
  <si>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</si>
  <si>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</si>
  <si>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</si>
  <si>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</si>
  <si>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</si>
  <si>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</si>
  <si>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</si>
  <si>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</si>
  <si>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</si>
  <si>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</si>
  <si>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</si>
  <si>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</si>
  <si>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</si>
  <si>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</si>
  <si>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</si>
  <si>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</si>
  <si>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</si>
  <si>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</si>
  <si>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</si>
  <si>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</si>
  <si>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</si>
  <si>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</si>
  <si>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</si>
  <si>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</si>
  <si>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</si>
  <si>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</si>
  <si>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</si>
  <si>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</si>
  <si>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</si>
  <si>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</si>
  <si>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</si>
  <si>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</si>
  <si>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</si>
  <si>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</si>
  <si>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</si>
  <si>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</si>
  <si>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</si>
  <si>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</si>
  <si>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</si>
  <si>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</si>
  <si>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</si>
  <si>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</si>
  <si>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</si>
  <si>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</si>
  <si>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</si>
  <si>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</si>
  <si>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</si>
  <si>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</si>
  <si>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</si>
  <si>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</si>
  <si>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</si>
  <si>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</si>
  <si>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</si>
  <si>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</si>
  <si>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</si>
  <si>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</si>
  <si>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</si>
  <si>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</si>
  <si>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</si>
  <si>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</si>
  <si>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</si>
  <si>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</si>
  <si>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</si>
  <si>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</si>
  <si>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</si>
  <si>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</si>
  <si>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</si>
  <si>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</si>
  <si>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</si>
  <si>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</si>
  <si>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</si>
  <si>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</si>
  <si>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</si>
  <si>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</si>
  <si>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</si>
  <si>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</si>
  <si>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</si>
  <si>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</si>
  <si>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</si>
  <si>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</si>
  <si>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</si>
  <si>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</si>
  <si>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</si>
  <si>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</si>
  <si>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</si>
  <si>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</si>
  <si>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</si>
  <si>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</si>
  <si>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</si>
  <si>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</si>
  <si>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</si>
  <si>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</si>
  <si>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</si>
  <si>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</si>
  <si>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</si>
  <si>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</si>
  <si>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</si>
  <si>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</si>
  <si>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</si>
  <si>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</si>
  <si>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</si>
  <si>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</si>
  <si>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</si>
  <si>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</si>
  <si>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</si>
  <si>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</si>
  <si>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</si>
  <si>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</si>
  <si>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</si>
  <si>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</si>
  <si>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</si>
  <si>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</si>
  <si>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</si>
  <si>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</si>
  <si>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</si>
  <si>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</si>
  <si>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</si>
  <si>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</si>
  <si>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</si>
  <si>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</si>
  <si>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</si>
  <si>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</si>
  <si>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</si>
  <si>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</si>
  <si>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</si>
  <si>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</si>
  <si>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</si>
  <si>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</si>
  <si>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</si>
  <si>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</si>
  <si>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</si>
  <si>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</si>
  <si>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</si>
  <si>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</si>
  <si>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</si>
  <si>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</si>
  <si>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</si>
  <si>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</si>
  <si>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</si>
  <si>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</si>
  <si>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</si>
  <si>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</si>
  <si>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</si>
  <si>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</si>
  <si>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</si>
  <si>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</si>
  <si>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</si>
  <si>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</si>
  <si>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</si>
  <si>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</si>
  <si>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</si>
  <si>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</si>
  <si>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</si>
  <si>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</si>
  <si>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</si>
  <si>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</si>
  <si>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</si>
  <si>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</si>
  <si>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</si>
  <si>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</si>
  <si>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</si>
  <si>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</si>
  <si>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</si>
  <si>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</si>
  <si>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</si>
  <si>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</si>
  <si>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</si>
  <si>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</si>
  <si>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</si>
  <si>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</si>
  <si>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</si>
  <si>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</si>
  <si>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</si>
  <si>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</si>
  <si>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</si>
  <si>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</si>
  <si>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</si>
  <si>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</si>
  <si>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</si>
  <si>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</si>
  <si>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</si>
  <si>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</si>
  <si>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</si>
  <si>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</si>
  <si>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</si>
  <si>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</si>
  <si>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</si>
  <si>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</si>
  <si>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</si>
  <si>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</si>
  <si>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</si>
  <si>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</si>
  <si>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</si>
  <si>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</si>
  <si>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</si>
  <si>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</si>
  <si>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</si>
  <si>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</si>
  <si>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</si>
  <si>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</si>
  <si>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</si>
  <si>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</si>
  <si>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</si>
  <si>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</si>
  <si>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</si>
  <si>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</si>
  <si>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</si>
  <si>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</si>
  <si>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</si>
  <si>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</si>
  <si>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</si>
  <si>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</si>
  <si>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</si>
  <si>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</si>
  <si>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</si>
  <si>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</si>
  <si>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</si>
  <si>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</si>
  <si>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</si>
  <si>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</si>
  <si>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</si>
  <si>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</si>
  <si>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</si>
  <si>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</si>
  <si>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</si>
  <si>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</si>
  <si>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</si>
  <si>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</si>
  <si>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</si>
  <si>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</si>
  <si>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</si>
  <si>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</si>
  <si>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</si>
  <si>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</si>
  <si>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</si>
  <si>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</si>
  <si>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</si>
  <si>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</si>
  <si>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</si>
  <si>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</si>
  <si>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</si>
  <si>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</si>
  <si>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</si>
  <si>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</si>
  <si>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</si>
  <si>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</si>
  <si>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</si>
  <si>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</si>
  <si>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</si>
  <si>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</si>
  <si>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</si>
  <si>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</si>
  <si>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</si>
  <si>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</si>
  <si>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</si>
  <si>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</si>
  <si>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</si>
  <si>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</si>
  <si>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</si>
  <si>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</si>
  <si>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</si>
  <si>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</si>
  <si>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</si>
  <si>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</si>
  <si>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</si>
  <si>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</si>
  <si>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</si>
  <si>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</si>
  <si>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</si>
  <si>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</si>
  <si>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</si>
  <si>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</si>
  <si>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</si>
  <si>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</si>
  <si>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</si>
  <si>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</si>
  <si>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</si>
  <si>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</si>
  <si>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</si>
  <si>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</si>
  <si>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</si>
  <si>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</si>
  <si>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</si>
  <si>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</si>
  <si>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</si>
  <si>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</si>
  <si>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</si>
  <si>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</si>
  <si>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</si>
  <si>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</si>
  <si>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</si>
  <si>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</si>
  <si>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</si>
  <si>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</si>
  <si>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</si>
  <si>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</si>
  <si>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</si>
  <si>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</si>
  <si>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</si>
  <si>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</si>
  <si>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</si>
  <si>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</si>
  <si>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</si>
  <si>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</si>
  <si>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</si>
  <si>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</si>
  <si>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</si>
  <si>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</si>
  <si>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</si>
  <si>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</si>
  <si>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</si>
  <si>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</si>
  <si>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</si>
  <si>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</si>
  <si>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</si>
  <si>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</si>
  <si>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</si>
  <si>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</si>
  <si>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</si>
  <si>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</si>
  <si>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</si>
  <si>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</si>
  <si>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</si>
  <si>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</si>
  <si>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</si>
  <si>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</si>
  <si>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</si>
  <si>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</si>
  <si>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</si>
  <si>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</si>
  <si>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</si>
  <si>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</si>
  <si>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</si>
  <si>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</si>
  <si>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</si>
  <si>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</si>
  <si>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</si>
  <si>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</si>
  <si>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</si>
  <si>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</si>
  <si>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</si>
  <si>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</si>
  <si>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</si>
  <si>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</si>
  <si>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</si>
  <si>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</si>
  <si>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</si>
  <si>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</si>
  <si>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</si>
  <si>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</si>
  <si>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</si>
  <si>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</si>
  <si>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</si>
  <si>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</si>
  <si>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</si>
  <si>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</si>
  <si>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</si>
  <si>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</si>
  <si>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</si>
  <si>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</si>
  <si>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</si>
  <si>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</si>
  <si>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</si>
  <si>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</si>
  <si>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</si>
  <si>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</si>
  <si>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</si>
  <si>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</si>
  <si>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</si>
  <si>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</si>
  <si>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</si>
  <si>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</si>
  <si>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</si>
  <si>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</si>
  <si>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</si>
  <si>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</si>
  <si>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</si>
  <si>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</si>
  <si>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</si>
  <si>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</si>
  <si>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</si>
  <si>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</si>
  <si>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</si>
  <si>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</si>
  <si>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</si>
  <si>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</si>
  <si>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</si>
  <si>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</si>
  <si>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</si>
  <si>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</si>
  <si>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</si>
  <si>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</si>
  <si>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</si>
  <si>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</si>
  <si>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</si>
  <si>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</si>
  <si>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</si>
  <si>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</si>
  <si>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</si>
  <si>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</si>
  <si>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</si>
  <si>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</si>
  <si>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</si>
  <si>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</si>
  <si>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</si>
  <si>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</si>
  <si>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</si>
  <si>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</si>
  <si>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</si>
  <si>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</si>
  <si>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</si>
  <si>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</si>
  <si>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</si>
  <si>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</si>
  <si>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</si>
  <si>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</si>
  <si>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</si>
  <si>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</si>
  <si>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</si>
  <si>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</si>
  <si>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</si>
  <si>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</si>
  <si>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</si>
  <si>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</si>
  <si>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</si>
  <si>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</si>
  <si>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</si>
  <si>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</si>
  <si>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</si>
  <si>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</si>
  <si>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</si>
  <si>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</si>
  <si>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</si>
  <si>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</si>
  <si>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</si>
  <si>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</si>
  <si>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</si>
  <si>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</si>
  <si>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</si>
  <si>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</si>
  <si>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</si>
  <si>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</si>
  <si>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</si>
  <si>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</si>
  <si>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</si>
  <si>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</si>
  <si>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</si>
  <si>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</si>
  <si>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</si>
  <si>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</si>
  <si>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</si>
  <si>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</si>
  <si>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</si>
  <si>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</si>
  <si>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</si>
  <si>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</si>
  <si>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</si>
  <si>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</si>
  <si>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</si>
  <si>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</si>
  <si>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</si>
  <si>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</si>
  <si>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</si>
  <si>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</si>
  <si>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</si>
  <si>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</si>
  <si>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</si>
  <si>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</si>
  <si>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</si>
  <si>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</si>
  <si>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</si>
  <si>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</si>
  <si>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</si>
  <si>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</si>
  <si>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</si>
  <si>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</si>
  <si>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</si>
  <si>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</si>
  <si>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</si>
  <si>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</si>
  <si>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</si>
  <si>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</si>
  <si>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</si>
  <si>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</si>
  <si>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</si>
  <si>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</si>
  <si>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</si>
  <si>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</si>
  <si>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</si>
  <si>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</si>
  <si>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</si>
  <si>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</si>
  <si>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</si>
  <si>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</si>
  <si>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</si>
  <si>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</si>
  <si>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</si>
  <si>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</si>
  <si>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</si>
  <si>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</si>
  <si>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</si>
  <si>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</si>
  <si>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</si>
  <si>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</si>
  <si>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</si>
  <si>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</si>
  <si>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</si>
  <si>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</si>
  <si>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</si>
  <si>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</si>
  <si>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</si>
  <si>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</si>
  <si>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</si>
  <si>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</si>
  <si>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</si>
  <si>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</si>
  <si>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</si>
  <si>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</si>
  <si>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</si>
  <si>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</si>
  <si>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</si>
  <si>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</si>
  <si>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</si>
  <si>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</si>
  <si>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</si>
  <si>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</si>
  <si>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</si>
  <si>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</si>
  <si>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</si>
  <si>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</si>
  <si>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</si>
  <si>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</si>
  <si>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</si>
  <si>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</si>
  <si>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</si>
  <si>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</si>
  <si>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</si>
  <si>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</si>
  <si>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</si>
  <si>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</si>
  <si>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</si>
  <si>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</si>
  <si>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</si>
  <si>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</si>
  <si>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</si>
  <si>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</si>
  <si>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</si>
  <si>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</si>
  <si>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</si>
  <si>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</si>
  <si>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</si>
  <si>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</si>
  <si>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</si>
  <si>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</si>
  <si>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</si>
  <si>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</si>
  <si>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</si>
  <si>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</si>
  <si>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</si>
  <si>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</si>
  <si>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</si>
  <si>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</si>
  <si>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</si>
  <si>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</si>
  <si>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</si>
  <si>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</si>
  <si>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</si>
  <si>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</si>
  <si>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</si>
  <si>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</si>
  <si>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</si>
  <si>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</si>
  <si>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</si>
  <si>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</si>
  <si>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</si>
  <si>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</si>
  <si>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</si>
  <si>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</si>
  <si>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</si>
  <si>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</si>
  <si>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</si>
  <si>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</si>
  <si>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</si>
  <si>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</si>
  <si>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</si>
  <si>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</si>
  <si>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</si>
  <si>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</si>
  <si>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</si>
  <si>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</si>
  <si>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</si>
  <si>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</si>
  <si>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</si>
  <si>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</si>
  <si>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</si>
  <si>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</si>
  <si>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</si>
  <si>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</si>
  <si>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</si>
  <si>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</si>
  <si>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</si>
  <si>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</si>
  <si>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</si>
  <si>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</si>
  <si>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</si>
  <si>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</si>
  <si>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</si>
  <si>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</si>
  <si>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</si>
  <si>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</si>
  <si>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</si>
  <si>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</si>
  <si>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</si>
  <si>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</si>
  <si>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</si>
  <si>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</si>
  <si>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</si>
  <si>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</si>
  <si>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</si>
  <si>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</si>
  <si>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</si>
  <si>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</si>
  <si>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</si>
  <si>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</si>
  <si>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</si>
  <si>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</si>
  <si>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</si>
  <si>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</si>
  <si>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</si>
  <si>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</si>
  <si>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</si>
  <si>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</si>
  <si>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</si>
  <si>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</si>
  <si>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</si>
  <si>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</si>
  <si>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</si>
  <si>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</si>
  <si>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</si>
  <si>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</si>
  <si>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</si>
  <si>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</si>
  <si>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</si>
  <si>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</si>
  <si>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</si>
  <si>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</si>
  <si>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</si>
  <si>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</si>
  <si>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</si>
  <si>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</si>
  <si>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</si>
  <si>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</si>
  <si>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</si>
  <si>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</si>
  <si>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</si>
  <si>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</si>
  <si>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</si>
  <si>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</si>
  <si>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</si>
  <si>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</si>
  <si>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</si>
  <si>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</si>
  <si>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</si>
  <si>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</si>
  <si>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</si>
  <si>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</si>
  <si>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</si>
  <si>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</si>
  <si>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</si>
  <si>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</si>
  <si>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</si>
  <si>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</si>
  <si>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</si>
  <si>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</si>
  <si>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</si>
  <si>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</si>
  <si>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</si>
  <si>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</si>
  <si>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</si>
  <si>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</si>
  <si>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</si>
  <si>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</si>
  <si>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</si>
  <si>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</si>
  <si>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</si>
  <si>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</si>
  <si>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</si>
  <si>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</si>
  <si>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</si>
  <si>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</si>
  <si>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</si>
  <si>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</si>
  <si>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</si>
  <si>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</si>
  <si>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</si>
  <si>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</si>
  <si>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</si>
  <si>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</si>
  <si>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</si>
  <si>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</si>
  <si>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</si>
  <si>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</si>
  <si>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</si>
  <si>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</si>
  <si>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</si>
  <si>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</si>
  <si>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</si>
  <si>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</si>
  <si>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</si>
  <si>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</si>
  <si>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</si>
  <si>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</si>
  <si>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</si>
  <si>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</si>
  <si>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</si>
  <si>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</si>
  <si>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</si>
  <si>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</si>
  <si>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</si>
  <si>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</si>
  <si>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</si>
  <si>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</si>
  <si>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</si>
  <si>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</si>
  <si>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</si>
  <si>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</si>
  <si>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</si>
  <si>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</si>
  <si>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</si>
  <si>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</si>
  <si>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</si>
  <si>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</si>
  <si>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</si>
  <si>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</si>
  <si>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</si>
  <si>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</si>
  <si>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</si>
  <si>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</si>
  <si>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</si>
  <si>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</si>
  <si>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</si>
  <si>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</si>
  <si>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</si>
  <si>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</si>
  <si>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</si>
  <si>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</si>
  <si>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</si>
  <si>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</si>
  <si>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</si>
  <si>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</si>
  <si>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</si>
  <si>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</si>
  <si>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</si>
  <si>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</si>
  <si>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</si>
  <si>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</si>
  <si>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</si>
  <si>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</si>
  <si>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</si>
  <si>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</si>
  <si>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</si>
  <si>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</si>
  <si>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</si>
  <si>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</si>
  <si>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</si>
  <si>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</si>
  <si>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</si>
  <si>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</si>
  <si>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</si>
  <si>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</si>
  <si>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</si>
  <si>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</si>
  <si>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</si>
  <si>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</si>
  <si>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</si>
  <si>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</si>
  <si>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</si>
  <si>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</si>
  <si>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</si>
  <si>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</si>
  <si>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</si>
  <si>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</si>
  <si>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</si>
  <si>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</si>
  <si>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</si>
  <si>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</si>
  <si>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</si>
  <si>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</si>
  <si>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</si>
  <si>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</si>
  <si>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</si>
  <si>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</si>
  <si>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</si>
  <si>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</si>
  <si>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</si>
  <si>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</si>
  <si>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</si>
  <si>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</si>
  <si>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</si>
  <si>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</si>
  <si>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</si>
  <si>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</si>
  <si>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</si>
  <si>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</si>
  <si>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</si>
  <si>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</si>
  <si>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</si>
  <si>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</si>
  <si>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</si>
  <si>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</si>
  <si>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</si>
  <si>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</si>
  <si>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</si>
  <si>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</si>
  <si>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</si>
  <si>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</si>
  <si>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</si>
  <si>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</si>
  <si>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</si>
  <si>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</si>
  <si>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</si>
  <si>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</si>
  <si>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</si>
  <si>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</si>
  <si>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</si>
  <si>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</si>
  <si>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</si>
  <si>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</si>
  <si>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</si>
  <si>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</si>
  <si>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</si>
  <si>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</si>
  <si>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</si>
  <si>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</si>
  <si>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</si>
  <si>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</si>
  <si>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</si>
  <si>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</si>
  <si>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</si>
  <si>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</si>
  <si>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</si>
  <si>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</si>
  <si>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</si>
  <si>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</si>
  <si>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</si>
  <si>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</si>
  <si>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</si>
  <si>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</si>
  <si>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</si>
  <si>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</si>
  <si>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</si>
  <si>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</si>
  <si>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</si>
  <si>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</si>
  <si>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</si>
  <si>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</si>
  <si>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</si>
  <si>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</si>
  <si>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</si>
  <si>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</si>
  <si>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</si>
  <si>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</si>
  <si>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</si>
  <si>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</si>
  <si>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</si>
  <si>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</si>
  <si>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</si>
  <si>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</si>
  <si>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</si>
  <si>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</si>
  <si>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</si>
  <si>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</si>
  <si>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</si>
  <si>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</si>
  <si>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</si>
  <si>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</si>
  <si>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</si>
  <si>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</si>
  <si>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</si>
  <si>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</si>
  <si>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</si>
  <si>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</si>
  <si>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</si>
  <si>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</si>
  <si>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</si>
  <si>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</si>
  <si>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</si>
  <si>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</si>
  <si>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</si>
  <si>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</si>
  <si>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</si>
  <si>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</si>
  <si>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</si>
  <si>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</si>
  <si>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</si>
  <si>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</si>
  <si>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</si>
  <si>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</si>
  <si>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</si>
  <si>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</si>
  <si>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</si>
  <si>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</si>
  <si>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</si>
  <si>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</si>
  <si>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</si>
  <si>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</si>
  <si>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</si>
  <si>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</si>
  <si>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</si>
  <si>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</si>
  <si>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</si>
  <si>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</si>
  <si>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</si>
  <si>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</si>
  <si>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</si>
  <si>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</si>
  <si>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</si>
  <si>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</si>
  <si>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</si>
  <si>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</si>
  <si>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</si>
  <si>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</si>
  <si>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</si>
  <si>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</si>
  <si>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</si>
  <si>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</si>
  <si>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</si>
  <si>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</si>
  <si>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</si>
  <si>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</si>
  <si>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</si>
  <si>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</si>
  <si>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</si>
  <si>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</si>
  <si>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</si>
  <si>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</si>
  <si>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</si>
  <si>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</si>
  <si>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</si>
  <si>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</si>
  <si>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</si>
  <si>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</si>
  <si>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</si>
  <si>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</si>
  <si>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</si>
  <si>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</si>
  <si>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</si>
  <si>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</si>
  <si>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</si>
  <si>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</si>
  <si>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</si>
  <si>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</si>
  <si>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</si>
  <si>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</si>
  <si>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</si>
  <si>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</si>
  <si>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</si>
  <si>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</si>
  <si>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</si>
  <si>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</si>
  <si>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</si>
  <si>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</si>
  <si>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</si>
  <si>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</si>
  <si>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</si>
  <si>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</si>
  <si>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</si>
  <si>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</si>
  <si>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</si>
  <si>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</si>
  <si>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</si>
  <si>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</si>
  <si>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</si>
  <si>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</si>
  <si>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</si>
  <si>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</si>
  <si>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</si>
  <si>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</si>
  <si>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</si>
  <si>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</si>
  <si>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</si>
  <si>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</si>
  <si>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</si>
  <si>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</si>
  <si>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</si>
  <si>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</si>
  <si>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</si>
  <si>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</si>
  <si>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</si>
  <si>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</si>
  <si>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</si>
  <si>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</si>
  <si>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</si>
  <si>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</si>
  <si>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</si>
  <si>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</si>
  <si>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</si>
  <si>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</si>
  <si>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</si>
  <si>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</si>
  <si>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</si>
  <si>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</si>
  <si>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</si>
  <si>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</si>
  <si>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</si>
  <si>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</si>
  <si>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</si>
  <si>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</si>
  <si>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</si>
  <si>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</si>
  <si>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</si>
  <si>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</si>
  <si>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</si>
  <si>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</si>
  <si>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</si>
  <si>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</si>
  <si>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</si>
  <si>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</si>
  <si>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</si>
  <si>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</si>
  <si>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</si>
  <si>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</si>
  <si>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</si>
  <si>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</si>
  <si>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</si>
  <si>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</si>
  <si>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</si>
  <si>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</si>
  <si>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</si>
  <si>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</si>
  <si>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</si>
  <si>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</si>
  <si>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</si>
  <si>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</si>
  <si>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</si>
  <si>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</si>
  <si>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</si>
  <si>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</si>
  <si>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</si>
  <si>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</si>
  <si>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</si>
  <si>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</si>
  <si>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</si>
  <si>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</si>
  <si>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</si>
  <si>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</si>
  <si>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</si>
  <si>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</si>
  <si>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</si>
  <si>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</si>
  <si>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</si>
  <si>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</si>
  <si>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</si>
  <si>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</si>
  <si>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</si>
  <si>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</si>
  <si>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</si>
  <si>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</si>
  <si>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</si>
  <si>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</si>
  <si>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</si>
  <si>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</si>
  <si>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</si>
  <si>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</si>
  <si>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</si>
  <si>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</si>
  <si>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</si>
  <si>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</si>
  <si>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</si>
  <si>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</si>
  <si>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</si>
  <si>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</si>
  <si>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</si>
  <si>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</si>
  <si>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</si>
  <si>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</si>
  <si>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</si>
  <si>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</si>
  <si>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</si>
  <si>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</si>
  <si>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</si>
  <si>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</si>
  <si>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</si>
  <si>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</si>
  <si>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</si>
  <si>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</si>
  <si>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</si>
  <si>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</si>
  <si>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</si>
  <si>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</si>
  <si>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</si>
  <si>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</si>
  <si>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</si>
  <si>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</si>
  <si>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</si>
  <si>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</si>
  <si>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</si>
  <si>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</si>
  <si>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</si>
  <si>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</si>
  <si>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</si>
  <si>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</si>
  <si>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</si>
  <si>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</si>
  <si>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</si>
  <si>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</si>
  <si>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</si>
  <si>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</si>
  <si>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</si>
  <si>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</si>
  <si>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</si>
  <si>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</si>
  <si>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</si>
  <si>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</si>
  <si>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</si>
  <si>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</si>
  <si>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</si>
  <si>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</si>
  <si>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</si>
  <si>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</si>
  <si>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</si>
  <si>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</si>
  <si>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</si>
  <si>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</si>
  <si>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</si>
  <si>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</si>
  <si>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</si>
  <si>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</si>
  <si>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</si>
  <si>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</si>
  <si>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</si>
  <si>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</si>
  <si>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</si>
  <si>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</si>
  <si>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</si>
  <si>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</si>
  <si>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</si>
  <si>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</si>
  <si>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</si>
  <si>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</si>
  <si>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</si>
  <si>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</si>
  <si>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</si>
  <si>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</si>
  <si>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</si>
  <si>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</si>
  <si>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</si>
  <si>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</si>
  <si>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</si>
  <si>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</si>
  <si>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</si>
  <si>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</si>
  <si>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</si>
  <si>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</si>
  <si>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</si>
  <si>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</si>
  <si>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</si>
  <si>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</si>
  <si>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</si>
  <si>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</si>
  <si>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</si>
  <si>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</si>
  <si>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</si>
  <si>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</si>
  <si>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</si>
  <si>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</si>
  <si>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</si>
  <si>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</si>
  <si>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</si>
  <si>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</si>
  <si>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</si>
  <si>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</si>
  <si>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</si>
  <si>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</si>
  <si>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</si>
  <si>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</si>
  <si>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</si>
  <si>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</si>
  <si>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</si>
  <si>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</si>
  <si>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</si>
  <si>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</si>
  <si>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</si>
  <si>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</si>
  <si>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</si>
  <si>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</si>
  <si>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</si>
  <si>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</si>
  <si>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</si>
  <si>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</si>
  <si>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</si>
  <si>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</si>
  <si>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</si>
  <si>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</si>
  <si>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</si>
  <si>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</si>
  <si>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</si>
  <si>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</si>
  <si>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</si>
  <si>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</si>
  <si>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</si>
  <si>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</si>
  <si>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</si>
  <si>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</si>
  <si>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</si>
  <si>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</si>
  <si>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</si>
  <si>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</si>
  <si>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</si>
  <si>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</si>
  <si>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</si>
  <si>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</si>
  <si>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</si>
  <si>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</si>
  <si>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</si>
  <si>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</si>
  <si>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</si>
  <si>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</si>
  <si>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</si>
  <si>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</si>
  <si>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</si>
  <si>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</si>
  <si>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</si>
  <si>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</si>
  <si>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</si>
  <si>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</si>
  <si>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</si>
  <si>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</si>
  <si>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</si>
  <si>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</si>
  <si>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</si>
  <si>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</si>
  <si>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</si>
  <si>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</si>
  <si>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</si>
  <si>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</si>
  <si>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</si>
  <si>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</si>
  <si>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</si>
  <si>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</si>
  <si>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</si>
  <si>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</si>
  <si>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</si>
  <si>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</si>
  <si>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</si>
  <si>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</si>
  <si>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</si>
  <si>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</si>
  <si>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</si>
  <si>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</si>
  <si>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</si>
  <si>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</si>
  <si>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</si>
  <si>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</si>
  <si>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</si>
  <si>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</si>
  <si>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</si>
  <si>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</si>
  <si>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</si>
  <si>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</si>
  <si>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</si>
  <si>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</si>
  <si>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</si>
  <si>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</si>
  <si>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</si>
  <si>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</si>
  <si>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</si>
  <si>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</si>
  <si>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</si>
  <si>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</si>
  <si>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</si>
  <si>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</si>
  <si>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</si>
  <si>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</si>
  <si>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</si>
  <si>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</si>
  <si>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</si>
  <si>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</si>
  <si>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</si>
  <si>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</si>
  <si>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</si>
  <si>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</si>
  <si>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</si>
  <si>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</si>
  <si>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</si>
  <si>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</si>
  <si>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</si>
  <si>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</si>
  <si>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</si>
  <si>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</si>
  <si>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</si>
  <si>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</si>
  <si>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</si>
  <si>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</si>
  <si>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</si>
  <si>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</si>
  <si>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</si>
  <si>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</si>
  <si>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</si>
  <si>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</si>
  <si>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</si>
  <si>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</si>
  <si>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</si>
  <si>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</si>
  <si>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</si>
  <si>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</si>
  <si>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</si>
  <si>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</si>
  <si>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</si>
  <si>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</si>
  <si>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</si>
  <si>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</si>
  <si>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</si>
  <si>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</si>
  <si>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</si>
  <si>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</si>
  <si>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</si>
  <si>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</si>
  <si>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</si>
  <si>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</si>
  <si>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</si>
  <si>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</si>
  <si>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</si>
  <si>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</si>
  <si>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</si>
  <si>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</si>
  <si>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</si>
  <si>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</si>
  <si>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</si>
  <si>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</si>
  <si>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</si>
  <si>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</si>
  <si>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</si>
  <si>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</si>
  <si>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</si>
  <si>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</si>
  <si>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</si>
  <si>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</si>
  <si>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</si>
  <si>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</si>
  <si>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</si>
  <si>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</si>
  <si>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</si>
  <si>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</si>
  <si>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</si>
  <si>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</si>
  <si>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</si>
  <si>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</si>
  <si>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</si>
  <si>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</si>
  <si>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</si>
  <si>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</si>
  <si>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</si>
  <si>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</si>
  <si>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</si>
  <si>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</si>
  <si>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</si>
  <si>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</si>
  <si>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</si>
  <si>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</si>
  <si>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</si>
  <si>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</si>
  <si>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</si>
  <si>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</si>
  <si>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</si>
  <si>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</si>
  <si>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</si>
  <si>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</si>
  <si>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</si>
  <si>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</si>
  <si>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</si>
  <si>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</si>
  <si>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</si>
  <si>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</si>
  <si>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</si>
  <si>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</si>
  <si>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</si>
  <si>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</si>
  <si>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</si>
  <si>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</si>
  <si>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</si>
  <si>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</si>
  <si>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</si>
  <si>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</si>
  <si>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</si>
  <si>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</si>
  <si>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</si>
  <si>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</si>
  <si>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</si>
  <si>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</si>
  <si>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</si>
  <si>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</si>
  <si>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</si>
  <si>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</si>
  <si>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</si>
  <si>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</si>
  <si>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</si>
  <si>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</si>
  <si>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</si>
  <si>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</si>
  <si>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</si>
  <si>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</si>
  <si>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</si>
  <si>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</si>
  <si>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</si>
  <si>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</si>
  <si>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</si>
  <si>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</si>
  <si>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</si>
  <si>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</si>
  <si>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</si>
  <si>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</si>
  <si>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</si>
  <si>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</si>
  <si>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</si>
  <si>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</si>
  <si>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</si>
  <si>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</si>
  <si>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</si>
  <si>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</si>
  <si>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</si>
  <si>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</si>
  <si>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</si>
  <si>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</si>
  <si>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</si>
  <si>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</si>
  <si>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</si>
  <si>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</si>
  <si>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</si>
  <si>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</si>
  <si>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</si>
  <si>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</si>
  <si>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</si>
  <si>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</si>
  <si>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</si>
  <si>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</si>
  <si>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</si>
  <si>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</si>
  <si>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</si>
  <si>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</si>
  <si>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</si>
  <si>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</si>
  <si>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</si>
  <si>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</si>
  <si>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</si>
  <si>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</si>
  <si>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</si>
  <si>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</si>
  <si>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</si>
  <si>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</si>
  <si>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</si>
  <si>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</si>
  <si>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</si>
  <si>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</si>
  <si>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</si>
  <si>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</si>
  <si>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</si>
  <si>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</si>
  <si>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</si>
  <si>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</si>
  <si>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</si>
  <si>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</si>
  <si>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</si>
  <si>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</si>
  <si>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</si>
  <si>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</si>
  <si>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</si>
  <si>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</si>
  <si>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</si>
  <si>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</si>
  <si>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</si>
  <si>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</si>
  <si>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</si>
  <si>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</si>
  <si>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</si>
  <si>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</si>
  <si>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</si>
  <si>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</si>
  <si>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</si>
  <si>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</si>
  <si>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</si>
  <si>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</si>
  <si>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</si>
  <si>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</si>
  <si>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</si>
  <si>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</si>
  <si>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</si>
  <si>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</si>
  <si>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</si>
  <si>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</si>
  <si>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</si>
  <si>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</si>
  <si>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</si>
  <si>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</si>
  <si>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</si>
  <si>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</si>
  <si>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</si>
  <si>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</si>
  <si>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</si>
  <si>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</si>
  <si>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</si>
  <si>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</si>
  <si>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</si>
  <si>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</si>
  <si>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</si>
  <si>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</si>
  <si>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</si>
  <si>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</si>
  <si>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</si>
  <si>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</si>
  <si>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</si>
  <si>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</si>
  <si>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</si>
  <si>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</si>
  <si>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</si>
  <si>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</si>
  <si>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</si>
  <si>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</si>
  <si>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</si>
  <si>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</si>
  <si>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</si>
  <si>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</si>
  <si>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</si>
  <si>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</si>
  <si>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</si>
  <si>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</si>
  <si>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</si>
  <si>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</si>
  <si>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</si>
  <si>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</si>
  <si>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</si>
  <si>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</si>
  <si>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</si>
  <si>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</si>
  <si>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</si>
  <si>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</si>
  <si>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</si>
  <si>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</si>
  <si>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</si>
  <si>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</si>
  <si>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</si>
  <si>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</si>
  <si>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</si>
  <si>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</si>
  <si>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</si>
  <si>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</si>
  <si>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</si>
  <si>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</si>
  <si>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</si>
  <si>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</si>
  <si>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</si>
  <si>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</si>
  <si>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</si>
  <si>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</si>
  <si>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</si>
  <si>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</si>
  <si>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</si>
  <si>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</si>
  <si>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</si>
  <si>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</si>
  <si>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</si>
  <si>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</si>
  <si>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</si>
  <si>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</si>
  <si>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</si>
  <si>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</si>
  <si>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</si>
  <si>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</si>
  <si>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</si>
  <si>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</si>
  <si>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</si>
  <si>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</si>
  <si>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</si>
  <si>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</si>
  <si>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</si>
  <si>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</si>
  <si>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</si>
  <si>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</si>
  <si>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</si>
  <si>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</si>
  <si>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</si>
  <si>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</si>
  <si>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</si>
  <si>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</si>
  <si>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</si>
  <si>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</si>
  <si>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</si>
  <si>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</si>
  <si>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</si>
  <si>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</si>
  <si>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</si>
  <si>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</si>
  <si>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</si>
  <si>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</si>
  <si>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</si>
  <si>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</si>
  <si>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</si>
  <si>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</si>
  <si>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</si>
  <si>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</si>
  <si>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</si>
  <si>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</si>
  <si>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</si>
  <si>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</si>
  <si>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</si>
  <si>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</si>
  <si>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</si>
  <si>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</si>
  <si>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</si>
  <si>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</si>
  <si>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</si>
  <si>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</si>
  <si>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</si>
  <si>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</si>
  <si>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</si>
  <si>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</si>
  <si>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</si>
  <si>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</si>
  <si>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</si>
  <si>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</si>
  <si>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</si>
  <si>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</si>
  <si>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</si>
  <si>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</si>
  <si>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</si>
  <si>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</si>
  <si>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</si>
  <si>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</si>
  <si>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</si>
  <si>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</si>
  <si>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</si>
  <si>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</si>
  <si>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</si>
  <si>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</si>
  <si>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</si>
  <si>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</si>
  <si>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</si>
  <si>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</si>
  <si>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</si>
  <si>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</si>
  <si>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</si>
  <si>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</si>
  <si>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</si>
  <si>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</si>
  <si>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</si>
  <si>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</si>
  <si>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</si>
  <si>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</si>
  <si>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</si>
  <si>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</si>
  <si>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</si>
  <si>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</si>
  <si>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</si>
  <si>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</si>
  <si>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</si>
  <si>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</si>
  <si>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</si>
  <si>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</si>
  <si>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</si>
  <si>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</si>
  <si>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</si>
  <si>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</si>
  <si>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</si>
  <si>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</si>
  <si>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</si>
  <si>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</si>
  <si>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</si>
  <si>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</si>
  <si>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</si>
  <si>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</si>
  <si>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</si>
  <si>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</si>
  <si>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</si>
  <si>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</si>
  <si>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</si>
  <si>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</si>
  <si>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</si>
  <si>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</si>
  <si>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</si>
  <si>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</si>
  <si>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</si>
  <si>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</si>
  <si>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</si>
  <si>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</si>
  <si>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</si>
  <si>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</si>
  <si>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</si>
  <si>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</si>
  <si>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</si>
  <si>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</si>
  <si>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</si>
  <si>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</si>
  <si>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</si>
  <si>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</si>
  <si>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</si>
  <si>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</si>
  <si>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</si>
  <si>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</si>
  <si>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</si>
  <si>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</si>
  <si>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</si>
  <si>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</si>
  <si>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</si>
  <si>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</si>
  <si>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</si>
  <si>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</si>
  <si>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</si>
  <si>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</si>
  <si>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</si>
  <si>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</si>
  <si>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</si>
  <si>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</si>
  <si>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</si>
  <si>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</si>
  <si>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</si>
  <si>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</si>
  <si>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</si>
  <si>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</si>
  <si>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</si>
  <si>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</si>
  <si>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</si>
  <si>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</si>
  <si>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</si>
  <si>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</si>
  <si>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</si>
  <si>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</si>
  <si>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</si>
  <si>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</si>
  <si>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</si>
  <si>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</si>
  <si>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</si>
  <si>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</si>
  <si>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</si>
  <si>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</si>
  <si>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</si>
  <si>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</si>
  <si>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</si>
  <si>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</si>
  <si>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</si>
  <si>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</si>
  <si>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</si>
  <si>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</si>
  <si>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</si>
  <si>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</si>
  <si>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</si>
  <si>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</si>
  <si>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</si>
  <si>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</si>
  <si>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</si>
  <si>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</si>
  <si>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</si>
  <si>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</si>
  <si>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</si>
  <si>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</si>
  <si>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</si>
  <si>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</si>
  <si>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</si>
  <si>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</si>
  <si>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</si>
  <si>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</si>
  <si>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</si>
  <si>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</si>
  <si>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</si>
  <si>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</si>
  <si>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</si>
  <si>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</si>
  <si>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</si>
  <si>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</si>
  <si>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</si>
  <si>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</si>
  <si>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</si>
  <si>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</si>
  <si>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</si>
  <si>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</si>
  <si>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</si>
  <si>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</si>
  <si>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</si>
  <si>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</si>
  <si>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</si>
  <si>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</si>
  <si>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</si>
  <si>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</si>
  <si>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</si>
  <si>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</si>
  <si>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</si>
  <si>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</si>
  <si>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</si>
  <si>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</si>
  <si>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</si>
  <si>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</si>
  <si>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</si>
  <si>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</si>
  <si>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</si>
  <si>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</si>
  <si>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</si>
  <si>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</si>
  <si>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</si>
  <si>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</si>
  <si>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</si>
  <si>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</si>
  <si>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</si>
  <si>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</si>
  <si>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</si>
  <si>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</si>
  <si>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</si>
  <si>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</si>
  <si>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</si>
  <si>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</si>
  <si>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</si>
  <si>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</si>
  <si>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</si>
  <si>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</si>
  <si>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</si>
  <si>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</si>
  <si>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</si>
  <si>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</si>
  <si>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</si>
  <si>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</si>
  <si>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</si>
  <si>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</si>
  <si>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</si>
  <si>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</si>
  <si>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</si>
  <si>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</si>
  <si>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</si>
  <si>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</si>
  <si>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</si>
  <si>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</si>
  <si>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</si>
  <si>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</si>
  <si>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</si>
  <si>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</si>
  <si>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</si>
  <si>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</si>
  <si>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</si>
  <si>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</si>
  <si>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</si>
  <si>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</si>
  <si>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</si>
  <si>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</si>
  <si>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</si>
  <si>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</si>
  <si>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</si>
  <si>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</si>
  <si>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</si>
  <si>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</si>
  <si>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</si>
  <si>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</si>
  <si>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</si>
  <si>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</si>
  <si>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</si>
  <si>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</si>
  <si>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</si>
  <si>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</si>
  <si>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</si>
  <si>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</si>
  <si>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</si>
  <si>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</si>
  <si>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</si>
  <si>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</si>
  <si>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</si>
  <si>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</si>
  <si>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</si>
  <si>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</si>
  <si>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</si>
  <si>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</si>
  <si>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</si>
  <si>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</si>
  <si>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</si>
  <si>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</si>
  <si>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</si>
  <si>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</si>
  <si>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</si>
  <si>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</si>
  <si>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</si>
  <si>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</si>
  <si>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</si>
  <si>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</si>
  <si>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</si>
  <si>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</si>
  <si>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</si>
  <si>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</si>
  <si>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</si>
  <si>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</si>
  <si>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</si>
  <si>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</si>
  <si>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</si>
  <si>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</si>
  <si>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</si>
  <si>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</si>
  <si>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</si>
  <si>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</si>
  <si>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</si>
  <si>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</si>
  <si>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</si>
  <si>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</si>
  <si>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</si>
  <si>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</si>
  <si>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</si>
  <si>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</si>
  <si>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</si>
  <si>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</si>
  <si>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</si>
  <si>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</si>
  <si>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</si>
  <si>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</si>
  <si>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</si>
  <si>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</si>
  <si>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</si>
  <si>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</si>
  <si>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</si>
  <si>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</si>
  <si>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</si>
  <si>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</si>
  <si>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</si>
  <si>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</si>
  <si>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</si>
  <si>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</si>
  <si>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</si>
  <si>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</si>
  <si>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</si>
  <si>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</si>
  <si>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</si>
  <si>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</si>
  <si>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</si>
  <si>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</si>
  <si>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</si>
  <si>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</si>
  <si>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</si>
  <si>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</si>
  <si>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</si>
  <si>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</si>
  <si>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</si>
  <si>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</si>
  <si>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</si>
  <si>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</si>
  <si>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</si>
  <si>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</si>
  <si>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</si>
  <si>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</si>
  <si>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</si>
  <si>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</si>
  <si>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</si>
  <si>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</si>
  <si>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</si>
  <si>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</si>
  <si>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</si>
  <si>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</si>
  <si>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</si>
  <si>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</si>
  <si>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</si>
  <si>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</si>
  <si>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</si>
  <si>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</si>
  <si>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</si>
  <si>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</si>
  <si>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</si>
  <si>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</si>
  <si>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</si>
  <si>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</si>
  <si>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</si>
  <si>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</si>
  <si>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</si>
  <si>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</si>
  <si>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</si>
  <si>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</si>
  <si>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</si>
  <si>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</si>
  <si>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</si>
  <si>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</si>
  <si>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</si>
  <si>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</si>
  <si>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</si>
  <si>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</si>
  <si>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</si>
  <si>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</si>
  <si>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</si>
  <si>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</si>
  <si>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</si>
  <si>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</si>
  <si>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</si>
  <si>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</si>
  <si>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</si>
  <si>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</si>
  <si>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</si>
  <si>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</si>
  <si>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</si>
  <si>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</si>
  <si>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</si>
  <si>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</si>
  <si>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</si>
  <si>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</si>
  <si>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</si>
  <si>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</si>
  <si>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</si>
  <si>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</si>
  <si>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</si>
  <si>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</si>
  <si>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</si>
  <si>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</si>
  <si>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</si>
  <si>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</si>
  <si>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</si>
  <si>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</si>
  <si>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</si>
  <si>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</si>
  <si>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</si>
  <si>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</si>
  <si>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</si>
  <si>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</si>
  <si>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</si>
  <si>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</si>
  <si>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</si>
  <si>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</si>
  <si>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</si>
  <si>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</si>
  <si>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</si>
  <si>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</si>
  <si>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</si>
  <si>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</si>
  <si>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</si>
  <si>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</si>
  <si>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</si>
  <si>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</si>
  <si>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</si>
  <si>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</si>
  <si>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</si>
  <si>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</si>
  <si>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</si>
  <si>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</si>
  <si>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</si>
  <si>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</si>
  <si>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</si>
  <si>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</si>
  <si>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</si>
  <si>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</si>
  <si>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</si>
  <si>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</si>
  <si>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</si>
  <si>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</si>
  <si>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</si>
  <si>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</si>
  <si>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</si>
  <si>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</si>
  <si>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</si>
  <si>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</si>
  <si>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</si>
  <si>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</si>
  <si>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</si>
  <si>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</si>
  <si>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</si>
  <si>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</si>
  <si>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</si>
  <si>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</si>
  <si>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</si>
  <si>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</si>
  <si>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</si>
  <si>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</si>
  <si>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</si>
  <si>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</si>
  <si>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</si>
  <si>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</si>
  <si>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</si>
  <si>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</si>
  <si>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</si>
  <si>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</si>
  <si>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</si>
  <si>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</si>
  <si>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</si>
  <si>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</si>
  <si>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</si>
  <si>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</si>
  <si>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</si>
  <si>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</si>
  <si>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</si>
  <si>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</si>
  <si>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</si>
  <si>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</si>
  <si>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</si>
  <si>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</si>
  <si>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</si>
  <si>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</si>
  <si>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</si>
  <si>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</si>
  <si>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</si>
  <si>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</si>
  <si>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</si>
  <si>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</si>
  <si>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</si>
  <si>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</si>
  <si>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</si>
  <si>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</si>
  <si>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</si>
  <si>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</si>
  <si>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</si>
  <si>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</si>
  <si>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</si>
  <si>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</si>
  <si>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</si>
  <si>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</si>
  <si>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</si>
  <si>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</si>
  <si>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</si>
  <si>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</si>
  <si>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</si>
  <si>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</si>
  <si>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</si>
  <si>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</si>
  <si>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</si>
  <si>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</si>
  <si>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</si>
  <si>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</si>
  <si>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</si>
  <si>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</si>
  <si>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</si>
  <si>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</si>
  <si>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</si>
  <si>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</si>
  <si>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</si>
  <si>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</si>
  <si>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</si>
  <si>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</si>
  <si>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</si>
  <si>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</si>
  <si>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</si>
  <si>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</si>
  <si>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</si>
  <si>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</si>
  <si>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</si>
  <si>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</si>
  <si>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</si>
  <si>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</si>
  <si>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</si>
  <si>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</si>
  <si>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</si>
  <si>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</si>
  <si>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</si>
  <si>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</si>
  <si>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</si>
  <si>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</si>
  <si>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</si>
  <si>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</si>
  <si>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</si>
  <si>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</si>
  <si>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</si>
  <si>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</si>
  <si>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</si>
  <si>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</si>
  <si>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</si>
  <si>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</si>
  <si>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</si>
  <si>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</si>
  <si>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</si>
  <si>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</si>
  <si>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</si>
  <si>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</si>
  <si>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</si>
  <si>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</si>
  <si>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</si>
  <si>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</si>
  <si>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</si>
  <si>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</si>
  <si>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</si>
  <si>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</si>
  <si>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</si>
  <si>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</si>
  <si>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</si>
  <si>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</si>
  <si>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</si>
  <si>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</si>
  <si>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</si>
  <si>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</si>
  <si>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</si>
  <si>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</si>
  <si>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</si>
  <si>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</si>
  <si>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</si>
  <si>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</si>
  <si>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</si>
  <si>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</si>
  <si>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</si>
  <si>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</si>
  <si>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</si>
  <si>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</si>
  <si>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</si>
  <si>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</si>
  <si>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</si>
  <si>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</si>
  <si>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</si>
  <si>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</si>
  <si>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</si>
  <si>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</si>
  <si>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</si>
  <si>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</si>
  <si>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</si>
  <si>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</si>
  <si>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</si>
  <si>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</si>
  <si>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</si>
  <si>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</si>
  <si>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</si>
  <si>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</si>
  <si>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</si>
  <si>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</si>
  <si>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</si>
  <si>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</si>
  <si>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</si>
  <si>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</si>
  <si>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</si>
  <si>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</si>
  <si>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</si>
  <si>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</si>
  <si>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</si>
  <si>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</si>
  <si>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</si>
  <si>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</si>
  <si>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</si>
  <si>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</si>
  <si>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</si>
  <si>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</si>
  <si>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</si>
  <si>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</si>
  <si>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</si>
  <si>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</si>
  <si>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</si>
  <si>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</si>
  <si>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</si>
  <si>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</si>
  <si>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</si>
  <si>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</si>
  <si>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</si>
  <si>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</si>
  <si>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</si>
  <si>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</si>
  <si>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</si>
  <si>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</si>
  <si>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</si>
  <si>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</si>
  <si>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</si>
  <si>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</si>
  <si>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</si>
  <si>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</si>
  <si>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</si>
  <si>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</si>
  <si>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</si>
  <si>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</si>
  <si>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</si>
  <si>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</si>
  <si>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</si>
  <si>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</si>
  <si>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</si>
  <si>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</si>
  <si>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</si>
  <si>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</si>
  <si>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</si>
  <si>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</si>
  <si>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</si>
  <si>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</si>
  <si>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</si>
  <si>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</si>
  <si>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</si>
  <si>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</si>
  <si>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</si>
  <si>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</si>
  <si>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</si>
  <si>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</si>
  <si>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</si>
  <si>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</si>
  <si>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</si>
  <si>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</si>
  <si>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</si>
  <si>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</si>
  <si>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</si>
  <si>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</si>
  <si>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</si>
  <si>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</si>
  <si>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</si>
  <si>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</si>
  <si>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</si>
  <si>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</si>
  <si>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</si>
  <si>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</si>
  <si>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</si>
  <si>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</si>
  <si>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</si>
  <si>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</si>
  <si>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</si>
  <si>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</si>
  <si>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</si>
  <si>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</si>
  <si>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</si>
  <si>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</si>
  <si>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</si>
  <si>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</si>
  <si>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</si>
  <si>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</si>
  <si>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</si>
  <si>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</si>
  <si>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</si>
  <si>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</si>
  <si>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</si>
  <si>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</si>
  <si>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</si>
  <si>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</si>
  <si>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</si>
  <si>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</si>
  <si>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</si>
  <si>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</si>
  <si>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</si>
  <si>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</si>
  <si>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</si>
  <si>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</si>
  <si>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</si>
  <si>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</si>
  <si>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</si>
  <si>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</si>
  <si>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</si>
  <si>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</si>
  <si>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</si>
  <si>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</si>
  <si>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</si>
  <si>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</si>
  <si>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</si>
  <si>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</si>
  <si>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</si>
  <si>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</si>
  <si>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</si>
  <si>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</si>
  <si>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</si>
  <si>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</si>
  <si>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</si>
  <si>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</si>
  <si>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</si>
  <si>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</si>
  <si>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</si>
  <si>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</si>
  <si>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</si>
  <si>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</si>
  <si>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</si>
  <si>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</si>
  <si>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</si>
  <si>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</si>
  <si>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</si>
  <si>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</si>
  <si>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</si>
  <si>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</si>
  <si>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</si>
  <si>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</si>
  <si>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</si>
  <si>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</si>
  <si>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</si>
  <si>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</si>
  <si>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</si>
  <si>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</si>
  <si>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</si>
  <si>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</si>
  <si>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</si>
  <si>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</si>
  <si>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</si>
  <si>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</si>
  <si>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</si>
  <si>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</si>
  <si>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</si>
  <si>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</si>
  <si>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</si>
  <si>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</si>
  <si>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</si>
  <si>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</si>
  <si>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</si>
  <si>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</si>
  <si>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</si>
  <si>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</si>
  <si>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</si>
  <si>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</si>
  <si>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</si>
  <si>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</si>
  <si>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</si>
  <si>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</si>
  <si>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</si>
  <si>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</si>
  <si>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</si>
  <si>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</si>
  <si>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</si>
  <si>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</si>
  <si>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</si>
  <si>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</si>
  <si>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</si>
  <si>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</si>
  <si>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</si>
  <si>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</si>
  <si>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</si>
  <si>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</si>
  <si>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</si>
  <si>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</si>
  <si>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</si>
  <si>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</si>
  <si>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</si>
  <si>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</si>
  <si>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</si>
  <si>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</si>
  <si>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</si>
  <si>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</si>
  <si>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</si>
  <si>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</si>
  <si>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</si>
  <si>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</si>
  <si>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</si>
  <si>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</si>
  <si>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</si>
  <si>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</si>
  <si>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</si>
  <si>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</si>
  <si>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</si>
  <si>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</si>
  <si>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</si>
  <si>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</si>
  <si>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</si>
  <si>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</si>
  <si>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</si>
  <si>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</si>
  <si>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</si>
  <si>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</si>
  <si>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</si>
  <si>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</si>
  <si>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</si>
  <si>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</si>
  <si>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</si>
  <si>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</si>
  <si>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</si>
  <si>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</si>
  <si>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</si>
  <si>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</si>
  <si>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</si>
  <si>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</si>
  <si>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</si>
  <si>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</si>
  <si>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</si>
  <si>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</si>
  <si>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</si>
  <si>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</si>
  <si>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</si>
  <si>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</si>
  <si>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</si>
  <si>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</si>
  <si>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</si>
  <si>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</si>
  <si>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</si>
  <si>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</si>
  <si>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</si>
  <si>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</si>
  <si>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</si>
  <si>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</si>
  <si>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</si>
  <si>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</si>
  <si>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</si>
  <si>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</si>
  <si>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</si>
  <si>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</si>
  <si>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</si>
  <si>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</si>
  <si>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</si>
  <si>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</si>
  <si>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</si>
  <si>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</si>
  <si>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</si>
  <si>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</si>
  <si>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</si>
  <si>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</si>
  <si>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</si>
  <si>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</si>
  <si>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</si>
  <si>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</si>
  <si>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</si>
  <si>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</si>
  <si>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</si>
  <si>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</si>
  <si>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</si>
  <si>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</si>
  <si>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</si>
  <si>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</si>
  <si>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</si>
  <si>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</si>
  <si>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</si>
  <si>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</si>
  <si>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</si>
  <si>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</si>
  <si>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</si>
  <si>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</si>
  <si>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</si>
  <si>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</si>
  <si>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</si>
  <si>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</si>
  <si>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</si>
  <si>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</si>
  <si>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</si>
  <si>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</si>
  <si>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</si>
  <si>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</si>
  <si>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</si>
  <si>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</si>
  <si>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</si>
  <si>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</si>
  <si>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</si>
  <si>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</si>
  <si>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</si>
  <si>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</si>
  <si>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</si>
  <si>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</si>
  <si>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</si>
  <si>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</si>
  <si>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</si>
  <si>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</si>
  <si>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</si>
  <si>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</si>
  <si>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</si>
  <si>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</si>
  <si>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</si>
  <si>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</si>
  <si>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</si>
  <si>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</si>
  <si>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</si>
  <si>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</si>
  <si>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</si>
  <si>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</si>
  <si>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</si>
  <si>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</si>
  <si>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</si>
  <si>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</si>
  <si>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</si>
  <si>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</si>
  <si>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</si>
  <si>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</si>
  <si>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</si>
  <si>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</si>
  <si>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</si>
  <si>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</si>
  <si>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</si>
  <si>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</si>
  <si>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</si>
  <si>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</si>
  <si>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</si>
  <si>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</si>
  <si>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</si>
  <si>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</si>
  <si>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</si>
  <si>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</si>
  <si>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</si>
  <si>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</si>
  <si>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</si>
  <si>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</si>
  <si>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</si>
  <si>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</si>
  <si>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</si>
  <si>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</si>
  <si>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</si>
  <si>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</si>
  <si>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</si>
  <si>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</si>
  <si>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</si>
  <si>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</si>
  <si>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</si>
  <si>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</si>
  <si>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</si>
  <si>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</si>
  <si>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</si>
  <si>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</si>
  <si>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</si>
  <si>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</si>
  <si>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</si>
  <si>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</si>
  <si>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</si>
  <si>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</si>
  <si>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</si>
  <si>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</si>
  <si>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</si>
  <si>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</si>
  <si>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</si>
  <si>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</si>
  <si>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</si>
  <si>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</si>
  <si>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</si>
  <si>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</si>
  <si>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</si>
  <si>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</si>
  <si>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</si>
  <si>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</si>
  <si>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</si>
  <si>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</si>
  <si>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</si>
  <si>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</si>
  <si>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</si>
  <si>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</si>
  <si>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</si>
  <si>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</si>
  <si>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</si>
  <si>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</si>
  <si>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</si>
  <si>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</si>
  <si>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</si>
  <si>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</si>
  <si>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</si>
  <si>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</si>
  <si>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</si>
  <si>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</si>
  <si>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</si>
  <si>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</si>
  <si>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</si>
  <si>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</si>
  <si>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</si>
  <si>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</si>
  <si>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</si>
  <si>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</si>
  <si>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</si>
  <si>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</si>
  <si>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</si>
  <si>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</si>
  <si>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</si>
  <si>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</si>
  <si>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</si>
  <si>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</si>
  <si>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</si>
  <si>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</si>
  <si>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</si>
  <si>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</si>
  <si>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</si>
  <si>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</si>
  <si>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</si>
  <si>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</si>
  <si>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</si>
  <si>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</si>
  <si>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</si>
  <si>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</si>
  <si>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</si>
  <si>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</si>
  <si>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</si>
  <si>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</si>
  <si>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</si>
  <si>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</si>
  <si>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</si>
  <si>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</si>
  <si>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</si>
  <si>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</si>
  <si>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</si>
  <si>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</si>
  <si>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</si>
  <si>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</si>
  <si>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</si>
  <si>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</si>
  <si>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</si>
  <si>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</si>
  <si>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</si>
  <si>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</si>
  <si>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</si>
  <si>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</si>
  <si>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</si>
  <si>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</si>
  <si>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</si>
  <si>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</si>
  <si>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</si>
  <si>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</si>
  <si>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</si>
  <si>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</si>
  <si>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</si>
  <si>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</si>
  <si>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</si>
  <si>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</si>
  <si>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</si>
  <si>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</si>
  <si>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</si>
  <si>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</si>
  <si>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</si>
  <si>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</si>
  <si>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</si>
  <si>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</si>
  <si>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</si>
  <si>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</si>
  <si>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</si>
  <si>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</si>
  <si>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</si>
  <si>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</si>
  <si>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</si>
  <si>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</si>
  <si>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</si>
  <si>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</si>
  <si>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</si>
  <si>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</si>
  <si>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</si>
  <si>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</si>
  <si>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</si>
  <si>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</si>
  <si>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</si>
  <si>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</si>
  <si>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</si>
  <si>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</si>
  <si>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</si>
  <si>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</si>
  <si>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</si>
  <si>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</si>
  <si>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</si>
  <si>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</si>
  <si>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</si>
  <si>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</si>
  <si>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</si>
  <si>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</si>
  <si>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</si>
  <si>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</si>
  <si>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</si>
  <si>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</si>
  <si>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</si>
  <si>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</si>
  <si>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</si>
  <si>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</si>
  <si>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</si>
  <si>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</si>
  <si>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</si>
  <si>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</si>
  <si>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</si>
  <si>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</si>
  <si>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</si>
  <si>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</si>
  <si>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</si>
  <si>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</si>
  <si>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</si>
  <si>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</si>
  <si>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</si>
  <si>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</si>
  <si>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</si>
  <si>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</si>
  <si>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</si>
  <si>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</si>
  <si>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</si>
  <si>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</si>
  <si>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</si>
  <si>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</si>
  <si>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</si>
  <si>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</si>
  <si>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</si>
  <si>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</si>
  <si>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</si>
  <si>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</si>
  <si>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</si>
  <si>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</si>
  <si>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</si>
  <si>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</si>
  <si>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</si>
  <si>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</si>
  <si>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</si>
  <si>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</si>
  <si>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</si>
  <si>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</si>
  <si>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</si>
  <si>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</si>
  <si>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</si>
  <si>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</si>
  <si>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</si>
  <si>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</si>
  <si>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</si>
  <si>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</si>
  <si>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</si>
  <si>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</si>
  <si>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</si>
  <si>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</si>
  <si>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</si>
  <si>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</si>
  <si>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</si>
  <si>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</si>
  <si>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</si>
  <si>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</si>
  <si>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</si>
  <si>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</si>
  <si>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</si>
  <si>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</si>
  <si>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</si>
  <si>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</si>
  <si>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</si>
  <si>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</si>
  <si>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</si>
  <si>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</si>
  <si>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</si>
  <si>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</si>
  <si>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</si>
  <si>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</si>
  <si>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</si>
  <si>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</si>
  <si>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</si>
  <si>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</si>
  <si>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</si>
  <si>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</si>
  <si>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</si>
  <si>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</si>
  <si>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</si>
  <si>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</si>
  <si>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</si>
  <si>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</si>
  <si>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</si>
  <si>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</si>
  <si>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</si>
  <si>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</si>
  <si>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</si>
  <si>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</si>
  <si>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</si>
  <si>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</si>
  <si>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</si>
  <si>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</si>
  <si>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</si>
  <si>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</si>
  <si>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</si>
  <si>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</si>
  <si>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</si>
  <si>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</si>
  <si>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</si>
  <si>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</si>
  <si>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</si>
  <si>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</si>
  <si>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</si>
  <si>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</si>
  <si>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</si>
  <si>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</si>
  <si>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</si>
  <si>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</si>
  <si>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</si>
  <si>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</si>
  <si>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</si>
  <si>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</si>
  <si>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</si>
  <si>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</si>
  <si>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</si>
  <si>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</si>
  <si>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</si>
  <si>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</si>
  <si>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</si>
  <si>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</si>
  <si>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</si>
  <si>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</si>
  <si>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</si>
  <si>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</si>
  <si>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</si>
  <si>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</si>
  <si>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</si>
  <si>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</si>
  <si>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</si>
  <si>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</si>
  <si>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</si>
  <si>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</si>
  <si>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</si>
  <si>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</si>
  <si>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</si>
  <si>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</si>
  <si>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</si>
  <si>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</si>
  <si>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</si>
  <si>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</si>
  <si>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</si>
  <si>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</si>
  <si>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</si>
  <si>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</si>
  <si>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</si>
  <si>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</si>
  <si>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</si>
  <si>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</si>
  <si>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</si>
  <si>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</si>
  <si>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</si>
  <si>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</si>
  <si>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</si>
  <si>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</si>
  <si>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</si>
  <si>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</si>
  <si>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</si>
  <si>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</si>
  <si>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</si>
  <si>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</si>
  <si>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</si>
  <si>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</si>
  <si>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</si>
  <si>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</si>
  <si>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</si>
  <si>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</si>
  <si>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</si>
  <si>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</si>
  <si>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</si>
  <si>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</si>
  <si>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</si>
  <si>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</si>
  <si>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</si>
  <si>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</si>
  <si>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</si>
  <si>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</si>
  <si>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</si>
  <si>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</si>
  <si>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</si>
  <si>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</si>
  <si>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</si>
  <si>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</si>
  <si>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</si>
  <si>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</si>
  <si>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</si>
  <si>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</si>
  <si>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</si>
  <si>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</si>
  <si>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</si>
  <si>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</si>
  <si>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</si>
  <si>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</si>
  <si>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</si>
  <si>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</si>
  <si>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</si>
  <si>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</si>
  <si>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</si>
  <si>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</si>
  <si>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</si>
  <si>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</si>
  <si>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</si>
  <si>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</si>
  <si>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</si>
  <si>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</si>
  <si>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</si>
  <si>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</si>
  <si>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</si>
  <si>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</si>
  <si>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</si>
  <si>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</si>
  <si>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</si>
  <si>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</si>
  <si>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</si>
  <si>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</si>
  <si>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</si>
  <si>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</si>
  <si>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</si>
  <si>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</si>
  <si>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</si>
  <si>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</si>
  <si>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</si>
  <si>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</si>
  <si>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</si>
  <si>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</si>
  <si>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</si>
  <si>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</si>
  <si>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</si>
  <si>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</si>
  <si>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</si>
  <si>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</si>
  <si>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</si>
  <si>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</si>
  <si>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</si>
  <si>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</si>
  <si>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</si>
  <si>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</si>
  <si>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</si>
  <si>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</si>
  <si>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</si>
  <si>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</si>
  <si>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</si>
  <si>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</si>
  <si>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</si>
  <si>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</si>
  <si>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</si>
  <si>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</si>
  <si>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</si>
  <si>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</si>
  <si>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</si>
  <si>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</si>
  <si>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</si>
  <si>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</si>
  <si>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</si>
  <si>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</si>
  <si>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</si>
  <si>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</si>
  <si>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</si>
  <si>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</si>
  <si>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</si>
  <si>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</si>
  <si>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</si>
  <si>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</si>
  <si>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</si>
  <si>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</si>
  <si>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</si>
  <si>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</si>
  <si>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</si>
  <si>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</si>
  <si>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</si>
  <si>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</si>
  <si>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</si>
  <si>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</si>
  <si>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</si>
  <si>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</si>
  <si>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</si>
  <si>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</si>
  <si>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</si>
  <si>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</si>
  <si>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</si>
  <si>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</si>
  <si>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</si>
  <si>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</si>
  <si>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</si>
  <si>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</si>
  <si>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</si>
  <si>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</si>
  <si>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</si>
  <si>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</si>
  <si>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</si>
  <si>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</si>
  <si>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</si>
  <si>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</si>
  <si>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</si>
  <si>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</si>
  <si>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</si>
  <si>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</si>
  <si>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</si>
  <si>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</si>
  <si>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</si>
  <si>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</si>
  <si>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</si>
  <si>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</si>
  <si>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</si>
  <si>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</si>
  <si>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</si>
  <si>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</si>
  <si>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</si>
  <si>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</si>
  <si>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</si>
  <si>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</si>
  <si>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</si>
  <si>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</si>
  <si>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</si>
  <si>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</si>
  <si>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</si>
  <si>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</si>
  <si>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</si>
  <si>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</si>
  <si>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</si>
  <si>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</si>
  <si>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</si>
  <si>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</si>
  <si>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</si>
  <si>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</si>
  <si>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</si>
  <si>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</si>
  <si>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</si>
  <si>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</si>
  <si>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</si>
  <si>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</si>
  <si>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</si>
  <si>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</si>
  <si>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</si>
  <si>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</si>
  <si>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</si>
  <si>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</si>
  <si>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</si>
  <si>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</si>
  <si>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</si>
  <si>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</si>
  <si>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</si>
  <si>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</si>
  <si>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</si>
  <si>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</si>
  <si>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</si>
  <si>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</si>
  <si>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</si>
  <si>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</si>
  <si>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</si>
  <si>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</si>
  <si>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</si>
  <si>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</si>
  <si>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</si>
  <si>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</si>
  <si>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</si>
  <si>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</si>
  <si>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</si>
  <si>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</si>
  <si>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</si>
  <si>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</si>
  <si>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</si>
  <si>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</si>
  <si>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</si>
  <si>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</si>
  <si>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</si>
  <si>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</si>
  <si>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</si>
  <si>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</si>
  <si>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</si>
  <si>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</si>
  <si>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</si>
  <si>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</si>
  <si>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</si>
  <si>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</si>
  <si>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</si>
  <si>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</si>
  <si>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</si>
  <si>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</si>
  <si>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</si>
  <si>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</si>
  <si>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</si>
  <si>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</si>
  <si>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</si>
  <si>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</si>
  <si>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</si>
  <si>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</si>
  <si>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</si>
  <si>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</si>
  <si>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</si>
  <si>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</si>
  <si>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</si>
  <si>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</si>
  <si>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</si>
  <si>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</si>
  <si>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</si>
  <si>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</si>
  <si>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</si>
  <si>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</si>
  <si>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</si>
  <si>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</si>
  <si>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</si>
  <si>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</si>
  <si>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</si>
  <si>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</si>
  <si>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</si>
  <si>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</si>
  <si>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</si>
  <si>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</si>
  <si>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</si>
  <si>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</si>
  <si>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</si>
  <si>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</si>
  <si>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</si>
  <si>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</si>
  <si>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</si>
  <si>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</si>
  <si>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</si>
  <si>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</si>
  <si>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</si>
  <si>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</si>
  <si>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</si>
  <si>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</si>
  <si>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</si>
  <si>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</si>
  <si>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</si>
  <si>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</si>
  <si>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</si>
  <si>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</si>
  <si>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</si>
  <si>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</si>
  <si>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</si>
  <si>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</si>
  <si>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</si>
  <si>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</si>
  <si>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</si>
  <si>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</si>
  <si>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</si>
  <si>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</si>
  <si>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</si>
  <si>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</si>
  <si>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</si>
  <si>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</si>
  <si>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</si>
  <si>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</si>
  <si>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</si>
  <si>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</si>
  <si>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</si>
  <si>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</si>
  <si>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</si>
  <si>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</si>
  <si>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</si>
  <si>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</si>
  <si>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</si>
  <si>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</si>
  <si>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</si>
  <si>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</si>
  <si>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</si>
  <si>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</si>
  <si>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</si>
  <si>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</si>
  <si>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</si>
  <si>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</si>
  <si>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</si>
  <si>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</si>
  <si>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</si>
  <si>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</si>
  <si>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</si>
  <si>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</si>
  <si>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</si>
  <si>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</si>
  <si>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</si>
  <si>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</si>
  <si>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</si>
  <si>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</si>
  <si>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</si>
  <si>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</si>
  <si>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</si>
  <si>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</si>
  <si>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</si>
  <si>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</si>
  <si>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</si>
  <si>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</si>
  <si>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</si>
  <si>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</si>
  <si>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</si>
  <si>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</si>
  <si>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</si>
  <si>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</si>
  <si>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</si>
  <si>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</si>
  <si>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</si>
  <si>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</si>
  <si>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</si>
  <si>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</si>
  <si>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</si>
  <si>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</si>
  <si>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</si>
  <si>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</si>
  <si>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</si>
  <si>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</si>
  <si>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</si>
  <si>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</si>
  <si>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</si>
  <si>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</si>
  <si>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</si>
  <si>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</si>
  <si>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</si>
  <si>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</si>
  <si>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</si>
  <si>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</si>
  <si>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</si>
  <si>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</si>
  <si>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</si>
  <si>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</si>
  <si>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</si>
  <si>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</si>
  <si>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</si>
  <si>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</si>
  <si>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</si>
  <si>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</si>
  <si>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</si>
  <si>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</si>
  <si>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</si>
  <si>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</si>
  <si>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</si>
  <si>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</si>
  <si>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</si>
  <si>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</si>
  <si>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</si>
  <si>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</si>
  <si>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</si>
  <si>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</si>
  <si>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</si>
  <si>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</si>
  <si>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</si>
  <si>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</si>
  <si>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</si>
  <si>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</si>
  <si>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</si>
  <si>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</si>
  <si>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</si>
  <si>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</si>
  <si>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</si>
  <si>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</si>
  <si>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</si>
  <si>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</si>
  <si>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</si>
  <si>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</si>
  <si>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</si>
  <si>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</si>
  <si>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</si>
  <si>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</si>
  <si>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</si>
  <si>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</si>
  <si>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</si>
  <si>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</si>
  <si>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</si>
  <si>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</si>
  <si>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</si>
  <si>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</si>
  <si>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</si>
  <si>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</si>
  <si>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</si>
  <si>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</si>
  <si>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</si>
  <si>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</si>
  <si>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</si>
  <si>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</si>
  <si>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</si>
  <si>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</si>
  <si>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</si>
  <si>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</si>
  <si>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</si>
  <si>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</si>
  <si>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</si>
  <si>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</si>
  <si>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</si>
  <si>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</si>
  <si>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</si>
  <si>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</si>
  <si>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</si>
  <si>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</si>
  <si>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</si>
  <si>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</si>
  <si>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</si>
  <si>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</si>
  <si>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</si>
  <si>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</si>
  <si>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</si>
  <si>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</si>
  <si>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</si>
  <si>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</si>
  <si>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</si>
  <si>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</si>
  <si>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</si>
  <si>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</si>
  <si>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</si>
  <si>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</si>
  <si>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</si>
  <si>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</si>
  <si>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</si>
  <si>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</si>
  <si>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</si>
  <si>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</si>
  <si>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</si>
  <si>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</si>
  <si>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</si>
  <si>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</si>
  <si>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</si>
  <si>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</si>
  <si>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</si>
  <si>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</si>
  <si>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</si>
  <si>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</si>
  <si>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</si>
  <si>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</si>
  <si>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</si>
  <si>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</si>
  <si>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</si>
  <si>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</si>
  <si>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</si>
  <si>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</si>
  <si>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</si>
  <si>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</si>
  <si>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</si>
  <si>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</si>
  <si>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</si>
  <si>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</si>
  <si>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</si>
  <si>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</si>
  <si>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</si>
  <si>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</si>
  <si>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</si>
  <si>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</si>
  <si>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</si>
  <si>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</si>
  <si>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</si>
  <si>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</si>
  <si>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</si>
  <si>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</si>
  <si>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</si>
  <si>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</si>
  <si>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</si>
  <si>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</si>
  <si>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</si>
  <si>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</si>
  <si>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</si>
  <si>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</si>
  <si>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</si>
  <si>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</si>
  <si>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</si>
  <si>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</si>
  <si>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</si>
  <si>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</si>
  <si>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</si>
  <si>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</si>
  <si>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</si>
  <si>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</si>
  <si>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</si>
  <si>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</si>
  <si>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</si>
  <si>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</si>
  <si>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</si>
  <si>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</si>
  <si>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</si>
  <si>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</si>
  <si>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</si>
  <si>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</si>
  <si>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</si>
  <si>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</si>
  <si>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</si>
  <si>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</si>
  <si>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</si>
  <si>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</si>
  <si>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</si>
  <si>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</si>
  <si>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</si>
  <si>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</si>
  <si>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</si>
  <si>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</si>
  <si>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</si>
  <si>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</si>
  <si>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</si>
  <si>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</si>
  <si>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</si>
  <si>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</si>
  <si>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</si>
  <si>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</si>
  <si>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</si>
  <si>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</si>
  <si>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</si>
  <si>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</si>
  <si>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</si>
  <si>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</si>
  <si>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</si>
  <si>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</si>
  <si>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</si>
  <si>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</si>
  <si>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</si>
  <si>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</si>
  <si>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</si>
  <si>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</si>
  <si>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</si>
  <si>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</si>
  <si>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</si>
  <si>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</si>
  <si>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</si>
  <si>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</si>
  <si>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</si>
  <si>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</si>
  <si>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</si>
  <si>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</si>
  <si>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</si>
  <si>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</si>
  <si>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</si>
  <si>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</si>
  <si>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</si>
  <si>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</si>
  <si>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</si>
  <si>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</si>
  <si>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</si>
  <si>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</si>
  <si>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</si>
  <si>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</si>
  <si>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</si>
  <si>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</si>
  <si>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</si>
  <si>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</si>
  <si>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</si>
  <si>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</si>
  <si>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</si>
  <si>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</si>
  <si>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</si>
  <si>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</si>
  <si>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</si>
  <si>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</si>
  <si>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</si>
  <si>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</si>
  <si>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</si>
  <si>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</si>
  <si>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</si>
  <si>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</si>
  <si>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</si>
  <si>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</si>
  <si>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</si>
  <si>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</si>
  <si>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</si>
  <si>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</si>
  <si>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</si>
  <si>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</si>
  <si>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</si>
  <si>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</si>
  <si>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</si>
  <si>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</si>
  <si>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</si>
  <si>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</si>
  <si>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</si>
  <si>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</si>
  <si>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</si>
  <si>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</si>
  <si>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</si>
  <si>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</si>
  <si>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</si>
  <si>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</si>
  <si>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</si>
  <si>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</si>
  <si>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</si>
  <si>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</si>
  <si>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</si>
  <si>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</si>
  <si>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</si>
  <si>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</si>
  <si>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</si>
  <si>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</si>
  <si>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</si>
  <si>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</si>
  <si>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</si>
  <si>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</si>
  <si>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</si>
  <si>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</si>
  <si>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</si>
  <si>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</si>
  <si>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</si>
  <si>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</si>
  <si>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</si>
  <si>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</si>
  <si>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</si>
  <si>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</si>
  <si>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</si>
  <si>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</si>
  <si>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</si>
  <si>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</si>
  <si>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</si>
  <si>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</si>
  <si>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</si>
  <si>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</si>
  <si>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</si>
  <si>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</si>
  <si>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</si>
  <si>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</si>
  <si>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</si>
  <si>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</si>
  <si>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</si>
  <si>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</si>
  <si>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</si>
  <si>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</si>
  <si>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</si>
  <si>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</si>
  <si>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</si>
  <si>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</si>
  <si>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</si>
  <si>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</si>
  <si>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</si>
  <si>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</si>
  <si>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</si>
  <si>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</si>
  <si>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</si>
  <si>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</si>
  <si>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</si>
  <si>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</si>
  <si>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</si>
  <si>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</si>
  <si>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</si>
  <si>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</si>
  <si>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</si>
  <si>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</si>
  <si>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</si>
  <si>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</si>
  <si>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</si>
  <si>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</si>
  <si>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</si>
  <si>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</si>
  <si>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</si>
  <si>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</si>
  <si>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</si>
  <si>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</si>
  <si>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</si>
  <si>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</si>
  <si>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</si>
  <si>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</si>
  <si>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</si>
  <si>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</si>
  <si>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</si>
  <si>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</si>
  <si>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</si>
  <si>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</si>
  <si>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</si>
  <si>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</si>
  <si>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</si>
  <si>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</si>
  <si>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</si>
  <si>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</si>
  <si>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</si>
  <si>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</si>
  <si>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</si>
  <si>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</si>
  <si>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</si>
  <si>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</si>
  <si>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</si>
  <si>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</si>
  <si>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</si>
  <si>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</si>
  <si>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</si>
  <si>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</si>
  <si>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</si>
  <si>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</si>
  <si>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</si>
  <si>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</si>
  <si>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</si>
  <si>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</si>
  <si>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</si>
  <si>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</si>
  <si>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</si>
  <si>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</si>
  <si>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</si>
  <si>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</si>
  <si>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</si>
  <si>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</si>
  <si>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</si>
  <si>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</si>
  <si>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</si>
  <si>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</si>
  <si>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</si>
  <si>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</si>
  <si>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</si>
  <si>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</si>
  <si>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</si>
  <si>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</si>
  <si>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</si>
  <si>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</si>
  <si>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</si>
  <si>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</si>
  <si>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</si>
  <si>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</si>
  <si>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</si>
  <si>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</si>
  <si>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</si>
  <si>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</si>
  <si>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</si>
  <si>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</si>
  <si>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</si>
  <si>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</si>
  <si>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</si>
  <si>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</si>
  <si>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</si>
  <si>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</si>
  <si>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</si>
  <si>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</si>
  <si>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</si>
  <si>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</si>
  <si>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</si>
  <si>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</si>
  <si>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</si>
  <si>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</si>
  <si>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</si>
  <si>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</si>
  <si>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</si>
  <si>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</si>
  <si>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</si>
  <si>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</si>
  <si>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</si>
  <si>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</si>
  <si>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</si>
  <si>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</si>
  <si>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</si>
  <si>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</si>
  <si>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</si>
  <si>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</si>
  <si>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</si>
  <si>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</si>
  <si>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</si>
  <si>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</si>
  <si>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</si>
  <si>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</si>
  <si>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</si>
  <si>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</si>
  <si>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</si>
  <si>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</si>
  <si>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</si>
  <si>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</si>
  <si>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</si>
  <si>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</si>
  <si>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</si>
  <si>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</si>
  <si>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</si>
  <si>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</si>
  <si>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</si>
  <si>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</si>
  <si>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</si>
  <si>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</si>
  <si>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</si>
  <si>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</si>
  <si>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</si>
  <si>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</si>
  <si>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</si>
  <si>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</si>
  <si>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</si>
  <si>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</si>
  <si>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</si>
  <si>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</si>
  <si>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</si>
  <si>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</si>
  <si>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</si>
  <si>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</si>
  <si>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</si>
  <si>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</si>
  <si>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</si>
  <si>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</si>
  <si>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</si>
  <si>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</si>
  <si>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</si>
  <si>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</si>
  <si>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</si>
  <si>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</si>
  <si>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</si>
  <si>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</si>
  <si>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</si>
  <si>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</si>
  <si>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</si>
  <si>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</si>
  <si>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</si>
  <si>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</si>
  <si>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</si>
  <si>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</si>
  <si>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</si>
  <si>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</si>
  <si>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</si>
  <si>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</si>
  <si>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</si>
  <si>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</si>
  <si>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</si>
  <si>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</si>
  <si>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</si>
  <si>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</si>
  <si>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</si>
  <si>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</si>
  <si>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</si>
  <si>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</si>
  <si>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</si>
  <si>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</si>
  <si>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</si>
  <si>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</si>
  <si>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</si>
  <si>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</si>
  <si>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</si>
  <si>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</si>
  <si>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</si>
  <si>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</si>
  <si>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</si>
  <si>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</si>
  <si>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</si>
  <si>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</si>
  <si>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</si>
  <si>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</si>
  <si>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</si>
  <si>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</si>
  <si>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</si>
  <si>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</si>
  <si>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</si>
  <si>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</si>
  <si>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</si>
  <si>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</si>
  <si>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</si>
  <si>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</si>
  <si>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</si>
  <si>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</si>
  <si>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</si>
  <si>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</si>
  <si>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</si>
  <si>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</si>
  <si>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</si>
  <si>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</si>
  <si>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</si>
  <si>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</si>
  <si>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</si>
  <si>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</si>
  <si>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</si>
  <si>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</si>
  <si>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</si>
  <si>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</si>
  <si>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</si>
  <si>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</si>
  <si>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</si>
  <si>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</si>
  <si>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</si>
  <si>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</si>
  <si>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</si>
  <si>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</si>
  <si>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</si>
  <si>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</si>
  <si>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</si>
  <si>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</si>
  <si>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</si>
  <si>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</si>
  <si>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</si>
  <si>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</si>
  <si>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</si>
  <si>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</si>
  <si>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</si>
  <si>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</si>
  <si>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</si>
  <si>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</si>
  <si>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</si>
  <si>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</si>
  <si>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</si>
  <si>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</si>
  <si>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</si>
  <si>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</si>
  <si>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</si>
  <si>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</si>
  <si>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</si>
  <si>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</si>
  <si>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</si>
  <si>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</si>
  <si>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</si>
  <si>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</si>
  <si>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</si>
  <si>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</si>
  <si>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</si>
  <si>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</si>
  <si>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</si>
  <si>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</si>
  <si>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</si>
  <si>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</si>
  <si>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</si>
  <si>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</si>
  <si>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</si>
  <si>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</si>
  <si>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</si>
  <si>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</si>
  <si>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</si>
  <si>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</si>
  <si>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</si>
  <si>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</si>
  <si>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</si>
  <si>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</si>
  <si>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</si>
  <si>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</si>
  <si>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</si>
  <si>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</si>
  <si>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</si>
  <si>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</si>
  <si>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</si>
  <si>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</si>
  <si>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</si>
  <si>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</si>
  <si>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</si>
  <si>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</si>
  <si>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</si>
  <si>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</si>
  <si>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</si>
  <si>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</si>
  <si>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</si>
  <si>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</si>
  <si>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</si>
  <si>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</si>
  <si>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</si>
  <si>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</si>
  <si>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</si>
  <si>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</si>
  <si>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</si>
  <si>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</si>
  <si>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</si>
  <si>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</si>
  <si>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</si>
  <si>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</si>
  <si>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</si>
  <si>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</si>
  <si>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</si>
  <si>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</si>
  <si>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</si>
  <si>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</si>
  <si>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</si>
  <si>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</si>
  <si>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</si>
  <si>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</si>
  <si>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</si>
  <si>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</si>
  <si>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</si>
  <si>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</si>
  <si>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</si>
  <si>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</si>
  <si>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</si>
  <si>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</si>
  <si>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</si>
  <si>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</si>
  <si>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</si>
  <si>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</si>
  <si>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</si>
  <si>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</si>
  <si>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</si>
  <si>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</si>
  <si>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</si>
  <si>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</si>
  <si>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</si>
  <si>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</si>
  <si>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</si>
  <si>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</si>
  <si>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</si>
  <si>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</si>
  <si>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</si>
  <si>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</si>
  <si>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</si>
  <si>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</si>
  <si>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</si>
  <si>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</si>
  <si>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</si>
  <si>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</si>
  <si>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</si>
  <si>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</si>
  <si>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</si>
  <si>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</si>
  <si>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</si>
  <si>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</si>
  <si>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</si>
  <si>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</si>
  <si>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</si>
  <si>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</si>
  <si>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</si>
  <si>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</si>
  <si>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</si>
  <si>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</si>
  <si>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</si>
  <si>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</si>
  <si>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</si>
  <si>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</si>
  <si>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</si>
  <si>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</si>
  <si>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</si>
  <si>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</si>
  <si>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</si>
  <si>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</si>
  <si>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</si>
  <si>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</si>
  <si>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</si>
  <si>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</si>
  <si>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</si>
  <si>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</si>
  <si>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</si>
  <si>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</si>
  <si>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</si>
  <si>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</si>
  <si>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</si>
  <si>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</si>
  <si>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</si>
  <si>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</si>
  <si>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</si>
  <si>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</si>
  <si>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</si>
  <si>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</si>
  <si>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</si>
  <si>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</si>
  <si>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</si>
  <si>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</si>
  <si>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</si>
  <si>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</si>
  <si>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</si>
  <si>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</si>
  <si>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</si>
  <si>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</si>
  <si>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</si>
  <si>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</si>
  <si>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</si>
  <si>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</si>
  <si>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</si>
  <si>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</si>
  <si>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</si>
  <si>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</si>
  <si>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</si>
  <si>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</si>
  <si>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</si>
  <si>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</si>
  <si>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</si>
  <si>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</si>
  <si>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</si>
  <si>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</si>
  <si>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</si>
  <si>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</si>
  <si>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</si>
  <si>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</si>
  <si>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</si>
  <si>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</si>
  <si>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</si>
  <si>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</si>
  <si>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</si>
  <si>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</si>
  <si>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</si>
  <si>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</si>
  <si>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</si>
  <si>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</si>
  <si>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</si>
  <si>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</si>
  <si>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</si>
  <si>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</si>
  <si>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</si>
  <si>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</si>
  <si>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</si>
  <si>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</si>
  <si>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</si>
  <si>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</si>
  <si>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</si>
  <si>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</si>
  <si>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</si>
  <si>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</si>
  <si>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</si>
  <si>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</si>
  <si>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</si>
  <si>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</si>
  <si>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</si>
  <si>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</si>
  <si>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</si>
  <si>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</si>
  <si>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</si>
  <si>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</si>
  <si>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</si>
  <si>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</si>
  <si>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</si>
  <si>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</si>
  <si>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</si>
  <si>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</si>
  <si>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</si>
  <si>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</si>
  <si>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</si>
  <si>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</si>
  <si>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</si>
  <si>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</si>
  <si>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</si>
  <si>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</si>
  <si>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</si>
  <si>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</si>
  <si>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</si>
  <si>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</si>
  <si>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</si>
  <si>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</si>
  <si>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</si>
  <si>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</si>
  <si>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</si>
  <si>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</si>
  <si>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</si>
  <si>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</si>
  <si>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</si>
  <si>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</si>
  <si>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</si>
  <si>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</si>
  <si>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</si>
  <si>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</si>
  <si>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</si>
  <si>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</si>
  <si>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</si>
  <si>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</si>
  <si>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</si>
  <si>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</si>
  <si>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</si>
  <si>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</si>
  <si>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</si>
  <si>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</si>
  <si>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</si>
  <si>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</si>
  <si>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</si>
  <si>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</si>
  <si>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</si>
  <si>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</si>
  <si>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</si>
  <si>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</si>
  <si>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</si>
  <si>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</si>
  <si>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</si>
  <si>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</si>
  <si>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</si>
  <si>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</si>
  <si>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</si>
  <si>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</si>
  <si>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</si>
  <si>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</si>
  <si>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</si>
  <si>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</si>
  <si>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</si>
  <si>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</si>
  <si>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</si>
  <si>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</si>
  <si>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</si>
  <si>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</si>
  <si>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</si>
  <si>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</si>
  <si>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</si>
  <si>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</si>
  <si>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</si>
  <si>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</si>
  <si>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</si>
  <si>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</si>
  <si>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</si>
  <si>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</si>
  <si>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</si>
  <si>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</si>
  <si>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</si>
  <si>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</si>
  <si>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</si>
  <si>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</si>
  <si>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</si>
  <si>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</si>
  <si>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</si>
  <si>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</si>
  <si>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</si>
  <si>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</si>
  <si>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</si>
  <si>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</si>
  <si>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</si>
  <si>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</si>
  <si>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</si>
  <si>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</si>
  <si>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</si>
  <si>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</si>
  <si>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</si>
  <si>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</si>
  <si>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</si>
  <si>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</si>
  <si>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</si>
  <si>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</si>
  <si>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</si>
  <si>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</si>
  <si>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</si>
  <si>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</si>
  <si>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</si>
  <si>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</si>
  <si>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</si>
  <si>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</si>
  <si>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</si>
  <si>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</si>
  <si>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</si>
  <si>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</si>
  <si>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</si>
  <si>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</si>
  <si>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</si>
  <si>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</si>
  <si>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</si>
  <si>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</si>
  <si>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</si>
  <si>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</si>
  <si>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</si>
  <si>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</si>
  <si>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</si>
  <si>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</si>
  <si>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</si>
  <si>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</si>
  <si>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</si>
  <si>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</si>
  <si>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</si>
  <si>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</si>
  <si>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</si>
  <si>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</si>
  <si>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</si>
  <si>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</si>
  <si>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</si>
  <si>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</si>
  <si>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</si>
  <si>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</si>
  <si>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</si>
  <si>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</si>
  <si>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</si>
  <si>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</si>
  <si>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</si>
  <si>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</si>
  <si>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</si>
  <si>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</si>
  <si>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</si>
  <si>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</si>
  <si>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</si>
  <si>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</si>
  <si>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</si>
  <si>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</si>
  <si>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</si>
  <si>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</si>
  <si>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</si>
  <si>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</si>
  <si>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</si>
  <si>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</si>
  <si>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</si>
  <si>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</si>
  <si>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</si>
  <si>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</si>
  <si>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</si>
  <si>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</si>
  <si>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</si>
  <si>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</si>
  <si>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</si>
  <si>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</si>
  <si>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</si>
  <si>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</si>
  <si>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</si>
  <si>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</si>
  <si>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</si>
  <si>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</si>
  <si>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</si>
  <si>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</si>
  <si>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</si>
  <si>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</si>
  <si>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</si>
  <si>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</si>
  <si>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</si>
  <si>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</si>
  <si>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</si>
  <si>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</si>
  <si>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</si>
  <si>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</si>
  <si>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</si>
  <si>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</si>
  <si>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</si>
  <si>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</si>
  <si>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</si>
  <si>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</si>
  <si>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</si>
  <si>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</si>
  <si>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</si>
  <si>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</si>
  <si>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</si>
  <si>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</si>
  <si>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</si>
  <si>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</si>
  <si>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</si>
  <si>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</si>
  <si>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</si>
  <si>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</si>
  <si>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</si>
  <si>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</si>
  <si>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</si>
  <si>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</si>
  <si>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</si>
  <si>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</si>
  <si>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</si>
  <si>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</si>
  <si>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</si>
  <si>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</si>
  <si>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</si>
  <si>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</si>
  <si>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</si>
  <si>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</si>
  <si>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</si>
  <si>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</si>
  <si>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</si>
  <si>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</si>
  <si>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</si>
  <si>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</si>
  <si>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</si>
  <si>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</si>
  <si>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</si>
  <si>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</si>
  <si>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</si>
  <si>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</si>
  <si>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</si>
  <si>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</si>
  <si>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</si>
  <si>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</si>
  <si>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</si>
  <si>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</si>
  <si>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</si>
  <si>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</si>
  <si>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</si>
  <si>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</si>
  <si>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</si>
  <si>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</si>
  <si>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</si>
  <si>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</si>
  <si>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</si>
  <si>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</si>
  <si>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</si>
  <si>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</si>
  <si>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</si>
  <si>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</si>
  <si>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</si>
  <si>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</si>
  <si>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</si>
  <si>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</si>
  <si>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</si>
  <si>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</si>
  <si>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</si>
  <si>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</si>
  <si>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</si>
  <si>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</si>
  <si>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</si>
  <si>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</si>
  <si>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</si>
  <si>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</si>
  <si>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</si>
  <si>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</si>
  <si>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</si>
  <si>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</si>
  <si>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</si>
  <si>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</si>
  <si>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</si>
  <si>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</si>
  <si>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</si>
  <si>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</si>
  <si>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</si>
  <si>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</si>
  <si>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</si>
  <si>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</si>
  <si>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</si>
  <si>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</si>
  <si>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</si>
  <si>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</si>
  <si>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</si>
  <si>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</si>
  <si>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</si>
  <si>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</si>
  <si>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</si>
  <si>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</si>
  <si>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</si>
  <si>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</si>
  <si>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</si>
  <si>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</si>
  <si>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</si>
  <si>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</si>
  <si>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</si>
  <si>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</si>
  <si>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</si>
  <si>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</si>
  <si>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</si>
  <si>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</si>
  <si>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</si>
  <si>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</si>
  <si>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</si>
  <si>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</si>
  <si>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</si>
  <si>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</si>
  <si>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</si>
  <si>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</si>
  <si>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</si>
  <si>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</si>
  <si>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</si>
  <si>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</si>
  <si>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</si>
  <si>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</si>
  <si>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</si>
  <si>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</si>
  <si>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</si>
  <si>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</si>
  <si>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</si>
  <si>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</si>
  <si>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</si>
  <si>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</si>
  <si>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</si>
  <si>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</si>
  <si>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</si>
  <si>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</si>
  <si>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</si>
  <si>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</si>
  <si>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</si>
  <si>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</si>
  <si>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</si>
  <si>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</si>
  <si>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</si>
  <si>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</si>
  <si>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</si>
  <si>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</si>
  <si>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</si>
  <si>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</si>
  <si>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</si>
  <si>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</si>
  <si>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</si>
  <si>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</si>
  <si>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</si>
  <si>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</si>
  <si>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</si>
  <si>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</si>
  <si>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</si>
  <si>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</si>
  <si>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</si>
  <si>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</si>
  <si>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</si>
  <si>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</si>
  <si>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</si>
  <si>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</si>
  <si>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</si>
  <si>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</si>
  <si>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</si>
  <si>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</si>
  <si>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</si>
  <si>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</si>
  <si>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</si>
  <si>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</si>
  <si>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</si>
  <si>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</si>
  <si>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</si>
  <si>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</si>
  <si>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</si>
  <si>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</si>
  <si>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</si>
  <si>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</si>
  <si>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</si>
  <si>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</si>
  <si>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</si>
  <si>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</si>
  <si>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</si>
  <si>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</si>
  <si>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</si>
  <si>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</si>
  <si>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</si>
  <si>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</si>
  <si>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</si>
  <si>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</si>
  <si>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</si>
  <si>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</si>
  <si>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</si>
  <si>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</si>
  <si>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</si>
  <si>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</si>
  <si>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</si>
  <si>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</si>
  <si>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</si>
  <si>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</si>
  <si>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</si>
  <si>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</si>
  <si>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</si>
  <si>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</si>
  <si>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</si>
  <si>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</si>
  <si>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</si>
  <si>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</si>
  <si>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</si>
  <si>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</si>
  <si>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</si>
  <si>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</si>
  <si>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</si>
  <si>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</si>
  <si>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</si>
  <si>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</si>
  <si>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</si>
  <si>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</si>
  <si>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</si>
  <si>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</si>
  <si>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</si>
  <si>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</si>
  <si>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</si>
  <si>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</si>
  <si>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</si>
  <si>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</si>
  <si>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</si>
  <si>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</si>
  <si>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</si>
  <si>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</si>
  <si>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</si>
  <si>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</si>
  <si>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</si>
  <si>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</si>
  <si>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</si>
  <si>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</si>
  <si>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</si>
  <si>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</si>
  <si>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</si>
  <si>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</si>
  <si>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</si>
  <si>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</si>
  <si>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</si>
  <si>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</si>
  <si>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</si>
  <si>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</si>
  <si>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</si>
  <si>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</si>
  <si>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</si>
  <si>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</si>
  <si>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</si>
  <si>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</si>
  <si>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</si>
  <si>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</si>
  <si>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</si>
  <si>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</si>
  <si>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</si>
  <si>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</si>
  <si>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</si>
  <si>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</si>
  <si>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</si>
  <si>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</si>
  <si>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</si>
  <si>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</si>
  <si>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</si>
  <si>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</si>
  <si>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</si>
  <si>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</si>
  <si>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</si>
  <si>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</si>
  <si>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</si>
  <si>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</si>
  <si>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</si>
  <si>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</si>
  <si>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</si>
  <si>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</si>
  <si>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</si>
  <si>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</si>
  <si>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</si>
  <si>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</si>
  <si>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</si>
  <si>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</si>
  <si>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</si>
  <si>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</si>
  <si>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</si>
  <si>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</si>
  <si>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</si>
  <si>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</si>
  <si>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</si>
  <si>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</si>
  <si>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</si>
  <si>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</si>
  <si>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</si>
  <si>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</si>
  <si>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</si>
  <si>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</si>
  <si>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</si>
  <si>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</si>
  <si>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</si>
  <si>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</si>
  <si>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</si>
  <si>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</si>
  <si>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</si>
  <si>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</si>
  <si>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</si>
  <si>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</si>
  <si>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</si>
  <si>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</si>
  <si>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</si>
  <si>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</si>
  <si>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</si>
  <si>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</si>
  <si>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</si>
  <si>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</si>
  <si>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</si>
  <si>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</si>
  <si>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</si>
  <si>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</si>
  <si>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</si>
  <si>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</si>
  <si>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</si>
  <si>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</si>
  <si>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</si>
  <si>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</si>
  <si>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</si>
  <si>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</si>
  <si>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</si>
  <si>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</si>
  <si>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</si>
  <si>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</si>
  <si>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</si>
  <si>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</si>
  <si>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</si>
  <si>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</si>
  <si>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</si>
  <si>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</si>
  <si>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</si>
  <si>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</si>
  <si>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</si>
  <si>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</si>
  <si>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</si>
  <si>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</si>
  <si>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</si>
  <si>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</si>
  <si>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</si>
  <si>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</si>
  <si>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</si>
  <si>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</si>
  <si>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</si>
  <si>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</si>
  <si>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</si>
  <si>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</si>
  <si>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</si>
  <si>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</si>
  <si>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</si>
  <si>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</si>
  <si>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</si>
  <si>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</si>
  <si>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</si>
  <si>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</si>
  <si>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</si>
  <si>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</si>
  <si>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</si>
  <si>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</si>
  <si>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</si>
  <si>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</si>
  <si>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</si>
  <si>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</si>
  <si>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</si>
  <si>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</si>
  <si>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</si>
  <si>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</si>
  <si>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</si>
  <si>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</si>
  <si>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</si>
  <si>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</si>
  <si>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</si>
  <si>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</si>
  <si>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</si>
  <si>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</si>
  <si>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</si>
  <si>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</si>
  <si>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</si>
  <si>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</si>
  <si>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</si>
  <si>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</si>
  <si>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</si>
  <si>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</si>
  <si>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</si>
  <si>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</si>
  <si>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</si>
  <si>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</si>
  <si>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</si>
  <si>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</si>
  <si>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</si>
  <si>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</si>
  <si>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</si>
  <si>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</si>
  <si>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</si>
  <si>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</si>
  <si>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</si>
  <si>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</si>
  <si>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</si>
  <si>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</si>
  <si>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</si>
  <si>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</si>
  <si>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</si>
  <si>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</si>
  <si>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</si>
  <si>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</si>
  <si>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</si>
  <si>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</si>
  <si>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</si>
  <si>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</si>
  <si>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</si>
  <si>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</si>
  <si>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</si>
  <si>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</si>
  <si>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</si>
  <si>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</si>
  <si>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</si>
  <si>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</si>
  <si>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</si>
  <si>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</si>
  <si>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</si>
  <si>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</si>
  <si>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</si>
  <si>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</si>
  <si>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</si>
  <si>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</si>
  <si>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</si>
  <si>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</si>
  <si>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</si>
  <si>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</si>
  <si>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</si>
  <si>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</si>
  <si>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</si>
  <si>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</si>
  <si>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</si>
  <si>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</si>
  <si>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</si>
  <si>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</si>
  <si>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</si>
  <si>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</si>
  <si>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</si>
  <si>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</si>
  <si>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</si>
  <si>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</si>
  <si>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</si>
  <si>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</si>
  <si>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</si>
  <si>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</si>
  <si>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</si>
  <si>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</si>
  <si>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</si>
  <si>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</si>
  <si>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</si>
  <si>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</si>
  <si>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</si>
  <si>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</si>
  <si>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</si>
  <si>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</si>
  <si>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</si>
  <si>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</si>
  <si>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</si>
  <si>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</si>
  <si>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</si>
  <si>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</si>
  <si>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</si>
  <si>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</si>
  <si>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</si>
  <si>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</si>
  <si>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</si>
  <si>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</si>
  <si>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</si>
  <si>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</si>
  <si>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</si>
  <si>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</si>
  <si>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</si>
  <si>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</si>
  <si>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</si>
  <si>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</si>
  <si>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</si>
  <si>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</si>
  <si>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</si>
  <si>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</si>
  <si>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</si>
  <si>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</si>
  <si>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</si>
  <si>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</si>
  <si>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</si>
  <si>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</si>
  <si>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</si>
  <si>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</si>
  <si>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</si>
  <si>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</si>
  <si>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</si>
  <si>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</si>
  <si>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</si>
  <si>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</si>
  <si>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</si>
  <si>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</si>
  <si>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</si>
  <si>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</si>
  <si>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</si>
  <si>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</si>
  <si>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</si>
  <si>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</si>
  <si>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</si>
  <si>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</si>
  <si>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</si>
  <si>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</si>
  <si>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</si>
  <si>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</si>
  <si>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</si>
  <si>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</si>
  <si>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</si>
  <si>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</si>
  <si>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</si>
  <si>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</si>
  <si>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</si>
  <si>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</si>
  <si>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</si>
  <si>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</si>
  <si>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</si>
  <si>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</si>
  <si>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</si>
  <si>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</si>
  <si>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</si>
  <si>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</si>
  <si>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</si>
  <si>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</si>
  <si>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</si>
  <si>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</si>
  <si>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</si>
  <si>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</si>
  <si>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</si>
  <si>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</si>
  <si>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</si>
  <si>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</si>
  <si>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</si>
  <si>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</si>
  <si>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</si>
  <si>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</si>
  <si>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</si>
  <si>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</si>
  <si>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</si>
  <si>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</si>
  <si>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</si>
  <si>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</si>
  <si>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</si>
  <si>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</si>
  <si>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</si>
  <si>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</si>
  <si>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</si>
  <si>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</si>
  <si>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</si>
  <si>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</si>
  <si>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</si>
  <si>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</si>
  <si>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</si>
  <si>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</si>
  <si>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</si>
  <si>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</si>
  <si>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</si>
  <si>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</si>
  <si>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</si>
  <si>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</si>
  <si>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</si>
  <si>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</si>
  <si>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</si>
  <si>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</si>
  <si>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</si>
  <si>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</si>
  <si>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</si>
  <si>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</si>
  <si>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</si>
  <si>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</si>
  <si>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</si>
  <si>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</si>
  <si>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</si>
  <si>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</si>
  <si>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</si>
  <si>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</si>
  <si>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</si>
  <si>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</si>
  <si>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</si>
  <si>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</si>
  <si>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</si>
  <si>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</si>
  <si>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</si>
  <si>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</si>
  <si>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</si>
  <si>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</si>
  <si>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</si>
  <si>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</si>
  <si>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</si>
  <si>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</si>
  <si>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</si>
  <si>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</si>
  <si>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</si>
  <si>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</si>
  <si>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</si>
  <si>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</si>
  <si>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</si>
  <si>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</si>
  <si>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</si>
  <si>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</si>
  <si>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</si>
  <si>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</si>
  <si>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</si>
  <si>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</si>
  <si>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</si>
  <si>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</si>
  <si>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</si>
  <si>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</si>
  <si>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</si>
  <si>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</si>
  <si>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</si>
  <si>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</si>
  <si>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</si>
  <si>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</si>
  <si>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</si>
  <si>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</si>
  <si>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</si>
  <si>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</si>
  <si>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</si>
  <si>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</si>
  <si>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</si>
  <si>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</si>
  <si>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</si>
  <si>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</si>
  <si>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</si>
  <si>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</si>
  <si>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</si>
  <si>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</si>
  <si>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</si>
  <si>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</si>
  <si>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</si>
  <si>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</si>
  <si>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</si>
  <si>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</si>
  <si>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</si>
  <si>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</si>
  <si>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</si>
  <si>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</si>
  <si>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</si>
  <si>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</si>
  <si>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</si>
  <si>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</si>
  <si>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</si>
  <si>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</si>
  <si>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</si>
  <si>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</si>
  <si>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</si>
  <si>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</si>
  <si>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</si>
  <si>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</si>
  <si>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</si>
  <si>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</si>
  <si>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</si>
  <si>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</si>
  <si>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</si>
  <si>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</si>
  <si>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</si>
  <si>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</si>
  <si>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</si>
  <si>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</si>
  <si>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</si>
  <si>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</si>
  <si>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</si>
  <si>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</si>
  <si>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</si>
  <si>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</si>
  <si>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</si>
  <si>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</si>
  <si>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</si>
  <si>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</si>
  <si>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</si>
  <si>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</si>
  <si>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</si>
  <si>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</si>
  <si>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</si>
  <si>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</si>
  <si>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</si>
  <si>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</si>
  <si>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</si>
  <si>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</si>
  <si>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</si>
  <si>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</si>
  <si>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</si>
  <si>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</si>
  <si>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</si>
  <si>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</si>
  <si>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</si>
  <si>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</si>
  <si>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</si>
  <si>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</si>
  <si>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</si>
  <si>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</si>
  <si>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</si>
  <si>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</si>
  <si>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</si>
  <si>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</si>
  <si>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</si>
  <si>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</si>
  <si>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</si>
  <si>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</si>
  <si>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</si>
  <si>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</si>
  <si>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</si>
  <si>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</si>
  <si>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</si>
  <si>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</si>
  <si>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</si>
  <si>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</si>
  <si>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</si>
  <si>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</si>
  <si>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</si>
  <si>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</si>
  <si>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</si>
  <si>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</si>
  <si>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</si>
  <si>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</si>
  <si>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</si>
  <si>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</si>
  <si>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</si>
  <si>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</si>
  <si>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</si>
  <si>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</si>
  <si>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</si>
  <si>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</si>
  <si>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</si>
  <si>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</si>
  <si>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</si>
  <si>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</si>
  <si>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</si>
  <si>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</si>
  <si>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</si>
  <si>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</si>
  <si>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</si>
  <si>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</si>
  <si>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</si>
  <si>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</si>
  <si>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</si>
  <si>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</si>
  <si>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</si>
  <si>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</si>
  <si>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</si>
  <si>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</si>
  <si>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</si>
  <si>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</si>
  <si>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</si>
  <si>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</si>
  <si>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</si>
  <si>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</si>
  <si>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</si>
  <si>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</si>
  <si>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</si>
  <si>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</si>
  <si>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</si>
  <si>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</si>
  <si>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</si>
  <si>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</si>
  <si>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</si>
  <si>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</si>
  <si>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</si>
  <si>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</si>
  <si>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</si>
  <si>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</si>
  <si>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</si>
  <si>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</si>
  <si>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</si>
  <si>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</si>
  <si>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</si>
  <si>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</si>
  <si>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</si>
  <si>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</si>
  <si>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</si>
  <si>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</si>
  <si>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</si>
  <si>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</si>
  <si>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</si>
  <si>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</si>
  <si>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</si>
  <si>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</si>
  <si>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</si>
  <si>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</si>
  <si>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</si>
  <si>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</si>
  <si>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</si>
  <si>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</si>
  <si>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</si>
  <si>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</si>
  <si>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</si>
  <si>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</si>
  <si>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</si>
  <si>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</si>
  <si>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</si>
  <si>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</si>
  <si>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</si>
  <si>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</si>
  <si>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</si>
  <si>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</si>
  <si>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</si>
  <si>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</si>
  <si>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</si>
  <si>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</si>
  <si>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</si>
  <si>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</si>
  <si>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</si>
  <si>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</si>
  <si>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</si>
  <si>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</si>
  <si>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</si>
  <si>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</si>
  <si>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</si>
  <si>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</si>
  <si>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</si>
  <si>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</si>
  <si>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</si>
  <si>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</si>
  <si>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</si>
  <si>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</si>
  <si>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</si>
  <si>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</si>
  <si>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</si>
  <si>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</si>
  <si>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</si>
  <si>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</si>
  <si>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</si>
  <si>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</si>
  <si>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</si>
  <si>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</si>
  <si>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</si>
  <si>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</si>
  <si>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</si>
  <si>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</si>
  <si>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</si>
  <si>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</si>
  <si>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</si>
  <si>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</si>
  <si>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</si>
  <si>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</si>
  <si>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</si>
  <si>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</si>
  <si>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</si>
  <si>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</si>
  <si>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</si>
  <si>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</si>
  <si>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</si>
  <si>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</si>
  <si>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</si>
  <si>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</si>
  <si>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</si>
  <si>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</si>
  <si>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</si>
  <si>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</si>
  <si>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</si>
  <si>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</si>
  <si>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</si>
  <si>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</si>
  <si>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</si>
  <si>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</si>
  <si>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</si>
  <si>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</si>
  <si>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</si>
  <si>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</si>
  <si>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</si>
  <si>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</si>
  <si>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</si>
  <si>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</si>
  <si>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</si>
  <si>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</si>
  <si>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</si>
  <si>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</si>
  <si>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</si>
  <si>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</si>
  <si>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</si>
  <si>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</si>
  <si>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</si>
  <si>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</si>
  <si>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</si>
  <si>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</si>
  <si>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</si>
  <si>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</si>
  <si>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</si>
  <si>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</si>
  <si>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</si>
  <si>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</si>
  <si>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</si>
  <si>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</si>
  <si>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</si>
  <si>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</si>
  <si>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</si>
  <si>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</si>
  <si>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</si>
  <si>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</si>
  <si>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</si>
  <si>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</si>
  <si>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</si>
  <si>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</si>
  <si>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</si>
  <si>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</si>
  <si>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</si>
  <si>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</si>
  <si>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</si>
  <si>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</si>
  <si>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</si>
  <si>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</si>
  <si>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</si>
  <si>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</si>
  <si>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</si>
  <si>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</si>
  <si>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</si>
  <si>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</si>
  <si>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</si>
  <si>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</si>
  <si>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</si>
  <si>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</si>
  <si>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</si>
  <si>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</si>
  <si>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</si>
  <si>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</si>
  <si>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</si>
  <si>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</si>
  <si>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</si>
  <si>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</si>
  <si>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</si>
  <si>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</si>
  <si>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</si>
  <si>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</si>
  <si>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</si>
  <si>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</si>
  <si>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</si>
  <si>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</si>
  <si>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</si>
  <si>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</si>
  <si>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</si>
  <si>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</si>
  <si>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</si>
  <si>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</si>
  <si>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</si>
  <si>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</si>
  <si>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</si>
  <si>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</si>
  <si>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</si>
  <si>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</si>
  <si>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</si>
  <si>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</si>
  <si>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</si>
  <si>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</si>
  <si>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</si>
  <si>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</si>
  <si>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</si>
  <si>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</si>
  <si>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</si>
  <si>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</si>
  <si>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</si>
  <si>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</si>
  <si>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</si>
  <si>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</si>
  <si>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</si>
  <si>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</si>
  <si>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</si>
  <si>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</si>
  <si>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</si>
  <si>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</si>
  <si>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</si>
  <si>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</si>
  <si>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</si>
  <si>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</si>
  <si>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</si>
  <si>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</si>
  <si>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</si>
  <si>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</si>
  <si>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</si>
  <si>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</si>
  <si>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</si>
  <si>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</si>
  <si>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</si>
  <si>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</si>
  <si>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</si>
  <si>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</si>
  <si>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</si>
  <si>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</si>
  <si>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</si>
  <si>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</si>
  <si>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</si>
  <si>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</si>
  <si>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</si>
  <si>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</si>
  <si>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</si>
  <si>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</si>
  <si>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</si>
  <si>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</si>
  <si>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</si>
  <si>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</si>
  <si>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</si>
  <si>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</si>
  <si>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</si>
  <si>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</si>
  <si>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</si>
  <si>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</si>
  <si>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</si>
  <si>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</si>
  <si>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</si>
  <si>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</si>
  <si>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</si>
  <si>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</si>
  <si>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</si>
  <si>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</si>
  <si>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</si>
  <si>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</si>
  <si>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</si>
  <si>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</si>
  <si>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</si>
  <si>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</si>
  <si>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</si>
  <si>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</si>
  <si>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</si>
  <si>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</si>
  <si>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</si>
  <si>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</si>
  <si>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</si>
  <si>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</si>
  <si>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</si>
  <si>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</si>
  <si>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</si>
  <si>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</si>
  <si>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</si>
  <si>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</si>
  <si>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</si>
  <si>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</si>
  <si>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</si>
  <si>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</si>
  <si>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</si>
  <si>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</si>
  <si>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</si>
  <si>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</si>
  <si>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</si>
  <si>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</si>
  <si>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</si>
  <si>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</si>
  <si>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</si>
  <si>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</si>
  <si>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</si>
  <si>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</si>
  <si>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</si>
  <si>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</si>
  <si>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</si>
  <si>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</si>
  <si>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</si>
  <si>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</si>
  <si>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</si>
  <si>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</si>
  <si>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</si>
  <si>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</si>
  <si>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</si>
  <si>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</si>
  <si>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</si>
  <si>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</si>
  <si>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</si>
  <si>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</si>
  <si>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</si>
  <si>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</si>
  <si>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</si>
  <si>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</si>
  <si>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</si>
  <si>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</si>
  <si>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</si>
  <si>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</si>
  <si>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</si>
  <si>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</si>
  <si>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</si>
  <si>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</si>
  <si>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</si>
  <si>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</si>
  <si>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</si>
  <si>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</si>
  <si>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</si>
  <si>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</si>
  <si>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</si>
  <si>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</si>
  <si>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</si>
  <si>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</si>
  <si>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</si>
  <si>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</si>
  <si>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</si>
  <si>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</si>
  <si>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</si>
  <si>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</si>
  <si>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</si>
  <si>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</si>
  <si>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</si>
  <si>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</si>
  <si>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</si>
  <si>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</si>
  <si>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</si>
  <si>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</si>
  <si>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</si>
  <si>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</si>
  <si>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</si>
  <si>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</si>
  <si>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</si>
  <si>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</si>
  <si>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</si>
  <si>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</si>
  <si>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</si>
  <si>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</si>
  <si>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</si>
  <si>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</si>
  <si>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</si>
  <si>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</si>
  <si>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</si>
  <si>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</si>
  <si>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</si>
  <si>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</si>
  <si>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</si>
  <si>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</si>
  <si>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</si>
  <si>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</si>
  <si>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</si>
  <si>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</si>
  <si>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</si>
  <si>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</si>
  <si>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</si>
  <si>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</si>
  <si>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</si>
  <si>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</si>
  <si>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</si>
  <si>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</si>
  <si>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</si>
  <si>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</si>
  <si>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</si>
  <si>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</si>
  <si>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</si>
  <si>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</si>
  <si>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</si>
  <si>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</si>
  <si>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</si>
  <si>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</si>
  <si>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</si>
  <si>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</si>
  <si>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</si>
  <si>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</si>
  <si>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</si>
  <si>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</si>
  <si>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</si>
  <si>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</si>
  <si>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</si>
  <si>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</si>
  <si>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</si>
  <si>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</si>
  <si>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</si>
  <si>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</si>
  <si>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</si>
  <si>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</si>
  <si>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</si>
  <si>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</si>
  <si>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</si>
  <si>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</si>
  <si>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</si>
  <si>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</si>
  <si>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</si>
  <si>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</si>
  <si>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</si>
  <si>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</si>
  <si>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</si>
  <si>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</si>
  <si>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</si>
  <si>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</si>
  <si>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</si>
  <si>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</si>
  <si>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</si>
  <si>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</si>
  <si>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</si>
  <si>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</si>
  <si>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</si>
  <si>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</si>
  <si>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</si>
  <si>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</si>
  <si>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</si>
  <si>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</si>
  <si>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</si>
  <si>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</si>
  <si>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</si>
  <si>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</si>
  <si>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</si>
  <si>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</si>
  <si>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</si>
  <si>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</si>
  <si>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</si>
  <si>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</si>
  <si>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</si>
  <si>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</si>
  <si>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</si>
  <si>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</si>
  <si>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</si>
  <si>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</si>
  <si>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</si>
  <si>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</si>
  <si>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</si>
  <si>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</si>
  <si>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</si>
  <si>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</si>
  <si>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</si>
  <si>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</si>
  <si>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</si>
  <si>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</si>
  <si>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</si>
  <si>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</si>
  <si>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</si>
  <si>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</si>
  <si>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</si>
  <si>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</si>
  <si>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</si>
  <si>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</si>
  <si>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</si>
  <si>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</si>
  <si>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</si>
  <si>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</si>
  <si>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</si>
  <si>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</si>
  <si>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</si>
  <si>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</si>
  <si>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</si>
  <si>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</si>
  <si>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</si>
  <si>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</si>
  <si>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</si>
  <si>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</si>
  <si>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</si>
  <si>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</si>
  <si>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</si>
  <si>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</si>
  <si>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</si>
  <si>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</si>
  <si>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</si>
  <si>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</si>
  <si>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</si>
  <si>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</si>
  <si>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</si>
  <si>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</si>
  <si>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</si>
  <si>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</si>
  <si>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</si>
  <si>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</si>
  <si>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</si>
  <si>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</si>
  <si>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</si>
  <si>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</si>
  <si>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</si>
  <si>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</si>
  <si>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</si>
  <si>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</si>
  <si>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</si>
  <si>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</si>
  <si>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</si>
  <si>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</si>
  <si>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</si>
  <si>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</si>
  <si>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</si>
  <si>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</si>
  <si>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</si>
  <si>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</si>
  <si>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</si>
  <si>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</si>
  <si>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</si>
  <si>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</si>
  <si>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</si>
  <si>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</si>
  <si>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</si>
  <si>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</si>
  <si>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</si>
  <si>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</si>
  <si>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</si>
  <si>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</si>
  <si>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</si>
  <si>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</si>
  <si>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</si>
  <si>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</si>
  <si>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</si>
  <si>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</si>
  <si>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</si>
  <si>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</si>
  <si>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</si>
  <si>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</si>
  <si>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</si>
  <si>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</si>
  <si>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</si>
  <si>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</si>
  <si>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</si>
  <si>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</si>
  <si>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</si>
  <si>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</si>
  <si>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</si>
  <si>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</si>
  <si>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</si>
  <si>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</si>
  <si>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</si>
  <si>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</si>
  <si>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</si>
  <si>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</si>
  <si>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</si>
  <si>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</si>
  <si>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</si>
  <si>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</si>
  <si>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</si>
  <si>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</si>
  <si>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</si>
  <si>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</si>
  <si>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</si>
  <si>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</si>
  <si>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</si>
  <si>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</si>
  <si>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</si>
  <si>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</si>
  <si>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</si>
  <si>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</si>
  <si>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</si>
  <si>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</si>
  <si>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</si>
  <si>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</si>
  <si>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</si>
  <si>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</si>
  <si>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</si>
  <si>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</si>
  <si>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</si>
  <si>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</si>
  <si>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</si>
  <si>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</si>
  <si>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</si>
  <si>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</si>
  <si>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</si>
  <si>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</si>
  <si>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</si>
  <si>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</si>
  <si>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</si>
  <si>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</si>
  <si>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</si>
  <si>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</si>
  <si>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</si>
  <si>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</si>
  <si>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</si>
  <si>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</si>
  <si>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</si>
  <si>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</si>
  <si>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</si>
  <si>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</si>
  <si>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</si>
  <si>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</si>
  <si>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</si>
  <si>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</si>
  <si>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</si>
  <si>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</si>
  <si>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</si>
  <si>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</si>
  <si>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</si>
  <si>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</si>
  <si>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</si>
  <si>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</si>
  <si>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</si>
  <si>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</si>
  <si>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</si>
  <si>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</si>
  <si>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</si>
  <si>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</si>
  <si>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</si>
  <si>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</si>
  <si>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</si>
  <si>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</si>
  <si>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</si>
  <si>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</si>
  <si>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</si>
  <si>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</si>
  <si>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</si>
  <si>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</si>
  <si>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</si>
  <si>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</si>
  <si>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</si>
  <si>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</si>
  <si>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</si>
  <si>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</si>
  <si>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</si>
  <si>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</si>
  <si>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</si>
  <si>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</si>
  <si>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</si>
  <si>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</si>
  <si>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</si>
  <si>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</si>
  <si>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</si>
  <si>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</si>
  <si>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</si>
  <si>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</si>
  <si>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</si>
  <si>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</si>
  <si>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</si>
  <si>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</si>
  <si>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</si>
  <si>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</si>
  <si>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</si>
  <si>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</si>
  <si>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</si>
  <si>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</si>
  <si>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</si>
  <si>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</si>
  <si>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</si>
  <si>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</si>
  <si>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</si>
  <si>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</si>
  <si>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</si>
  <si>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</si>
  <si>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</si>
  <si>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</si>
  <si>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</si>
  <si>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</si>
  <si>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</si>
  <si>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</si>
  <si>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</si>
  <si>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</si>
  <si>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</si>
  <si>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</si>
  <si>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</si>
  <si>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</si>
  <si>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</si>
  <si>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</si>
  <si>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</si>
  <si>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</si>
  <si>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</si>
  <si>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</si>
  <si>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</si>
  <si>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</si>
  <si>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</si>
  <si>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</si>
  <si>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</si>
  <si>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</si>
  <si>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</si>
  <si>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</si>
  <si>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</si>
  <si>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</si>
  <si>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</si>
  <si>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</si>
  <si>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</si>
  <si>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</si>
  <si>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</si>
  <si>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</si>
  <si>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</si>
  <si>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</si>
  <si>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</si>
  <si>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</si>
  <si>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</si>
  <si>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</si>
  <si>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</si>
  <si>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</si>
  <si>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</si>
  <si>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</si>
  <si>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</si>
  <si>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</si>
  <si>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</si>
  <si>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</si>
  <si>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</si>
  <si>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</si>
  <si>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</si>
  <si>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</si>
  <si>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</si>
  <si>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</si>
  <si>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</si>
  <si>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</si>
  <si>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</si>
  <si>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</si>
  <si>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</si>
  <si>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</si>
  <si>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</si>
  <si>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</si>
  <si>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</si>
  <si>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</si>
  <si>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</si>
  <si>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</si>
  <si>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</si>
  <si>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</si>
  <si>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</si>
  <si>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</si>
  <si>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</si>
  <si>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</si>
  <si>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</si>
  <si>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</si>
  <si>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</si>
  <si>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</si>
  <si>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</si>
  <si>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</si>
  <si>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</si>
  <si>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</si>
  <si>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</si>
  <si>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</si>
  <si>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</si>
  <si>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</si>
  <si>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</si>
  <si>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</si>
  <si>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</si>
  <si>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</si>
  <si>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</si>
  <si>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</si>
  <si>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</si>
  <si>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</si>
  <si>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</si>
  <si>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</si>
  <si>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</si>
  <si>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</si>
  <si>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</si>
  <si>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</si>
  <si>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</si>
  <si>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</si>
  <si>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</si>
  <si>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</si>
  <si>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</si>
  <si>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</si>
  <si>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</si>
  <si>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</si>
  <si>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</si>
  <si>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</si>
  <si>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</si>
  <si>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</si>
  <si>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</si>
  <si>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</si>
  <si>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</si>
  <si>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</si>
  <si>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</si>
  <si>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</si>
  <si>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</si>
  <si>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</si>
  <si>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</si>
  <si>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</si>
  <si>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</si>
  <si>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</si>
  <si>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</si>
  <si>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</si>
  <si>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</si>
  <si>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</si>
  <si>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</si>
  <si>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</si>
  <si>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</si>
  <si>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</si>
  <si>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</si>
  <si>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</si>
  <si>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</si>
  <si>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</si>
  <si>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</si>
  <si>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</si>
  <si>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</si>
  <si>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</si>
  <si>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</si>
  <si>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</si>
  <si>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</si>
  <si>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</si>
  <si>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</si>
  <si>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</si>
  <si>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</si>
  <si>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</si>
  <si>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</si>
  <si>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</si>
  <si>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</si>
  <si>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</si>
  <si>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</si>
  <si>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</si>
  <si>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</si>
  <si>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</si>
  <si>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</si>
  <si>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</si>
  <si>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</si>
  <si>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</si>
  <si>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</si>
  <si>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</si>
  <si>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</si>
  <si>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</si>
  <si>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</si>
  <si>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</si>
  <si>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</si>
  <si>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</si>
  <si>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</si>
  <si>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</si>
  <si>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</si>
  <si>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</si>
  <si>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</si>
  <si>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</si>
  <si>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</si>
  <si>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</si>
  <si>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</si>
  <si>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</si>
  <si>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</si>
  <si>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</si>
  <si>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</si>
  <si>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</si>
  <si>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</si>
  <si>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</si>
  <si>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</si>
  <si>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</si>
  <si>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</si>
  <si>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</si>
  <si>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</si>
  <si>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</si>
  <si>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</si>
  <si>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</si>
  <si>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</si>
  <si>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</si>
  <si>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</si>
  <si>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</si>
  <si>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</si>
  <si>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</si>
  <si>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</si>
  <si>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</si>
  <si>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</si>
  <si>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</si>
  <si>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</si>
  <si>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</si>
  <si>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</si>
  <si>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</si>
  <si>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</si>
  <si>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</si>
  <si>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</si>
  <si>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</si>
  <si>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</si>
  <si>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</si>
  <si>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</si>
  <si>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</si>
  <si>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</si>
  <si>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</si>
  <si>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</si>
  <si>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</si>
  <si>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</si>
  <si>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</si>
  <si>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</si>
  <si>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</si>
  <si>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</si>
  <si>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</si>
  <si>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</si>
  <si>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</si>
  <si>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</si>
  <si>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</si>
  <si>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</si>
  <si>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</si>
  <si>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</si>
  <si>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</si>
  <si>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</si>
  <si>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</si>
  <si>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</si>
  <si>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</si>
  <si>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</si>
  <si>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</si>
  <si>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</si>
  <si>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</si>
  <si>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</si>
  <si>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</si>
  <si>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</si>
  <si>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</si>
  <si>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</si>
  <si>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</si>
  <si>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</si>
  <si>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</si>
  <si>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</si>
  <si>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</si>
  <si>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</si>
  <si>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</si>
  <si>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</si>
  <si>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</si>
  <si>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</si>
  <si>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</si>
  <si>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</si>
  <si>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</si>
  <si>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</si>
  <si>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</si>
  <si>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</si>
  <si>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</si>
  <si>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</si>
  <si>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</si>
  <si>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</si>
  <si>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</si>
  <si>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</si>
  <si>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</si>
  <si>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</si>
  <si>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</si>
  <si>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</si>
  <si>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</si>
  <si>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</si>
  <si>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</si>
  <si>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</si>
  <si>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</si>
  <si>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</si>
  <si>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</si>
  <si>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</si>
  <si>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</si>
  <si>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</si>
  <si>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</si>
  <si>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</si>
  <si>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</si>
  <si>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</si>
  <si>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</si>
  <si>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</si>
  <si>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</si>
  <si>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</si>
  <si>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</si>
  <si>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</si>
  <si>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</si>
  <si>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</si>
  <si>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</si>
  <si>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</si>
  <si>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</si>
  <si>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</si>
  <si>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</si>
  <si>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</si>
  <si>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</si>
  <si>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</si>
  <si>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</si>
  <si>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</si>
  <si>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</si>
  <si>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</si>
  <si>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</si>
  <si>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</si>
  <si>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</si>
  <si>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</si>
  <si>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</si>
  <si>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</si>
  <si>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</si>
  <si>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</si>
  <si>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</si>
  <si>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</si>
  <si>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</si>
  <si>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</si>
  <si>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</si>
  <si>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</si>
  <si>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</si>
  <si>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</si>
  <si>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</si>
  <si>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</si>
  <si>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</si>
  <si>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</si>
  <si>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</si>
  <si>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</si>
  <si>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</si>
  <si>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</si>
  <si>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</si>
  <si>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</si>
  <si>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</si>
  <si>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</si>
  <si>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</si>
  <si>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</si>
  <si>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</si>
  <si>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</si>
  <si>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</si>
  <si>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</si>
  <si>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</si>
  <si>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</si>
  <si>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</si>
  <si>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</si>
  <si>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</si>
  <si>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</si>
  <si>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</si>
  <si>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</si>
  <si>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</si>
  <si>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</si>
  <si>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</si>
  <si>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</si>
  <si>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</si>
  <si>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</si>
  <si>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</si>
  <si>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</si>
  <si>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</si>
  <si>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</si>
  <si>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</si>
  <si>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</si>
  <si>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</si>
  <si>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</si>
  <si>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</si>
  <si>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</si>
  <si>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</si>
  <si>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</si>
  <si>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</si>
  <si>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</si>
  <si>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</si>
  <si>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</si>
  <si>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</si>
  <si>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</si>
  <si>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</si>
  <si>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</si>
  <si>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</si>
  <si>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</si>
  <si>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</si>
  <si>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</si>
  <si>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</si>
  <si>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</si>
  <si>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</si>
  <si>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</si>
  <si>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</si>
  <si>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</si>
  <si>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</si>
  <si>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</si>
  <si>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</si>
  <si>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</si>
  <si>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</si>
  <si>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</si>
  <si>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</si>
  <si>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</si>
  <si>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</si>
  <si>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</si>
  <si>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</si>
  <si>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</si>
  <si>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</si>
  <si>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</si>
  <si>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</si>
  <si>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</si>
  <si>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</si>
  <si>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</si>
  <si>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</si>
  <si>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</si>
  <si>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</si>
  <si>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</si>
  <si>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</si>
  <si>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</si>
  <si>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</si>
  <si>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</si>
  <si>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</si>
  <si>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</si>
  <si>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</si>
  <si>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</si>
  <si>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</si>
  <si>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</si>
  <si>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</si>
  <si>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</si>
  <si>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</si>
  <si>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</si>
  <si>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</si>
  <si>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</si>
  <si>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</si>
  <si>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</si>
  <si>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</si>
  <si>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</si>
  <si>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</si>
  <si>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</si>
  <si>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</si>
  <si>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</si>
  <si>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</si>
  <si>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</si>
  <si>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</si>
  <si>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</si>
  <si>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</si>
  <si>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</si>
  <si>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</si>
  <si>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</si>
  <si>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</si>
  <si>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</si>
  <si>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</si>
  <si>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</si>
  <si>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</si>
  <si>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</si>
  <si>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</si>
  <si>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</si>
  <si>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</si>
  <si>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</si>
  <si>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</si>
  <si>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</si>
  <si>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</si>
  <si>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</si>
  <si>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</si>
  <si>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</si>
  <si>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</si>
  <si>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</si>
  <si>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</si>
  <si>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</si>
  <si>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</si>
  <si>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</si>
  <si>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</si>
  <si>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</si>
  <si>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</si>
  <si>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</si>
  <si>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</si>
  <si>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</si>
  <si>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</si>
  <si>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</si>
  <si>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</si>
  <si>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</si>
  <si>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</si>
  <si>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</si>
  <si>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</si>
  <si>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</si>
  <si>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</si>
  <si>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</si>
  <si>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</si>
  <si>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</si>
  <si>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</si>
  <si>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</si>
  <si>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</si>
  <si>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</si>
  <si>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</si>
  <si>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</si>
  <si>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</si>
  <si>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</si>
  <si>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</si>
  <si>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</si>
  <si>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</si>
  <si>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</si>
  <si>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</si>
  <si>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</si>
  <si>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</si>
  <si>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</si>
  <si>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</si>
  <si>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</si>
  <si>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</si>
  <si>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</si>
  <si>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</si>
  <si>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</si>
  <si>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</si>
  <si>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</si>
  <si>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</si>
  <si>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</si>
  <si>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</si>
  <si>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</si>
  <si>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</si>
  <si>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</si>
  <si>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</si>
  <si>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</si>
  <si>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</si>
  <si>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</si>
  <si>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</si>
  <si>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</si>
  <si>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</si>
  <si>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</si>
  <si>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</si>
  <si>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</si>
  <si>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</si>
  <si>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</si>
  <si>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</si>
  <si>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</si>
  <si>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</si>
  <si>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</si>
  <si>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</si>
  <si>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</si>
  <si>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</si>
  <si>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</si>
  <si>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</si>
  <si>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</si>
  <si>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</si>
  <si>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</si>
  <si>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</si>
  <si>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</si>
  <si>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</si>
  <si>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</si>
  <si>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</si>
  <si>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</si>
  <si>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</si>
  <si>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</si>
  <si>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</si>
  <si>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</si>
  <si>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</si>
  <si>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</si>
  <si>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</si>
  <si>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</si>
  <si>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</si>
  <si>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</si>
  <si>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</si>
  <si>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</si>
  <si>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</si>
  <si>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</si>
  <si>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</si>
  <si>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</si>
  <si>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</si>
  <si>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</si>
  <si>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</si>
  <si>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</si>
  <si>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</si>
  <si>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</si>
  <si>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</si>
  <si>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</si>
  <si>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</si>
  <si>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</si>
  <si>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</si>
  <si>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</si>
  <si>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</si>
  <si>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</si>
  <si>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</si>
  <si>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</si>
  <si>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</si>
  <si>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</si>
  <si>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</si>
  <si>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</si>
  <si>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</si>
  <si>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</si>
  <si>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</si>
  <si>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</si>
  <si>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</si>
  <si>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</si>
  <si>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</si>
  <si>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</si>
  <si>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</si>
  <si>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</si>
  <si>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</si>
  <si>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</si>
  <si>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</si>
  <si>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</si>
  <si>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</si>
  <si>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</si>
  <si>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</si>
  <si>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</si>
  <si>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</si>
  <si>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</si>
  <si>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</si>
  <si>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</si>
  <si>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</si>
  <si>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</si>
  <si>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</si>
  <si>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</si>
  <si>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</si>
  <si>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</si>
  <si>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</si>
  <si>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</si>
  <si>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</si>
  <si>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</si>
  <si>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</si>
  <si>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</si>
  <si>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</si>
  <si>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</si>
  <si>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</si>
  <si>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</si>
  <si>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</si>
  <si>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</si>
  <si>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</si>
  <si>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</si>
  <si>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</si>
  <si>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</si>
  <si>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</si>
  <si>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</si>
  <si>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</si>
  <si>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</si>
  <si>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</si>
  <si>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</si>
  <si>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</si>
  <si>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</si>
  <si>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</si>
  <si>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</si>
  <si>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</si>
  <si>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</si>
  <si>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</si>
  <si>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</si>
  <si>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</si>
  <si>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</si>
  <si>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</si>
  <si>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</si>
  <si>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</si>
  <si>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</si>
  <si>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</si>
  <si>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</si>
  <si>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</si>
  <si>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</si>
  <si>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</si>
  <si>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</si>
  <si>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</si>
  <si>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</si>
  <si>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</si>
  <si>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</si>
  <si>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</si>
  <si>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</si>
  <si>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</si>
  <si>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</si>
  <si>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</si>
  <si>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</si>
  <si>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</si>
  <si>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</si>
  <si>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</si>
  <si>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</si>
  <si>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</si>
  <si>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</si>
  <si>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</si>
  <si>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</si>
  <si>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</si>
  <si>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</si>
  <si>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</si>
  <si>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</si>
  <si>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</si>
  <si>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</si>
  <si>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</si>
  <si>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</si>
  <si>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</si>
  <si>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</si>
  <si>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</si>
  <si>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</si>
  <si>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</si>
  <si>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</si>
  <si>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</si>
  <si>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</si>
  <si>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</si>
  <si>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</si>
  <si>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</si>
  <si>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</si>
  <si>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</si>
  <si>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</si>
  <si>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</si>
  <si>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</si>
  <si>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</si>
  <si>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</si>
  <si>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</si>
  <si>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</si>
  <si>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</si>
  <si>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</si>
  <si>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</si>
  <si>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</si>
  <si>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</si>
  <si>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</si>
  <si>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</si>
  <si>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</si>
  <si>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</si>
  <si>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</si>
  <si>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</si>
  <si>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</si>
  <si>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</si>
  <si>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</si>
  <si>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</si>
  <si>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</si>
  <si>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</si>
  <si>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</si>
  <si>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</si>
  <si>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</si>
  <si>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</si>
  <si>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</si>
  <si>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</si>
  <si>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</si>
  <si>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</si>
  <si>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</si>
  <si>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</si>
  <si>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</si>
  <si>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</si>
  <si>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</si>
  <si>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</si>
  <si>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</si>
  <si>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</si>
  <si>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</si>
  <si>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</si>
  <si>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</si>
  <si>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</si>
  <si>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</si>
  <si>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</si>
  <si>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</si>
  <si>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</si>
  <si>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</si>
  <si>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</si>
  <si>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</si>
  <si>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</si>
  <si>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</si>
  <si>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</si>
  <si>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</si>
  <si>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</si>
  <si>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</si>
  <si>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</si>
  <si>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</si>
  <si>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</si>
  <si>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</si>
  <si>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</si>
  <si>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</si>
  <si>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</si>
  <si>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</si>
  <si>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</si>
  <si>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</si>
  <si>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</si>
  <si>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</si>
  <si>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</si>
  <si>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</si>
  <si>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</si>
  <si>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</si>
  <si>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</si>
  <si>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</si>
  <si>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</si>
  <si>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</si>
  <si>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</si>
  <si>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</si>
  <si>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</si>
  <si>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</si>
  <si>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</si>
  <si>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</si>
  <si>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</si>
  <si>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</si>
  <si>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</si>
  <si>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</si>
  <si>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</si>
  <si>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</si>
  <si>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</si>
  <si>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</si>
  <si>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</si>
  <si>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</si>
  <si>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</si>
  <si>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</si>
  <si>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</si>
  <si>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</si>
  <si>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</si>
  <si>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</si>
  <si>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</si>
  <si>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</si>
  <si>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</si>
  <si>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</si>
  <si>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</si>
  <si>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</si>
  <si>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</si>
  <si>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</si>
  <si>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</si>
  <si>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</si>
  <si>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</si>
  <si>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</si>
  <si>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</si>
  <si>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</si>
  <si>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</si>
  <si>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</si>
  <si>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</si>
  <si>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</si>
  <si>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</si>
  <si>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</si>
  <si>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</si>
  <si>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</si>
  <si>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</si>
  <si>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</si>
  <si>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</si>
  <si>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</si>
  <si>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</si>
  <si>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</si>
  <si>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</si>
  <si>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</si>
  <si>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</si>
  <si>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</si>
  <si>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</si>
  <si>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</si>
  <si>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</si>
  <si>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</si>
  <si>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</si>
  <si>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</si>
  <si>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</si>
  <si>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</si>
  <si>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</si>
  <si>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</si>
  <si>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</si>
  <si>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</si>
  <si>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</si>
  <si>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</si>
  <si>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</si>
  <si>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</si>
  <si>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</si>
  <si>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</si>
  <si>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</si>
  <si>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</si>
  <si>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</si>
  <si>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</si>
  <si>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</si>
  <si>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</si>
  <si>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</si>
  <si>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</si>
  <si>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</si>
  <si>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</si>
  <si>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</si>
  <si>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</si>
  <si>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</si>
  <si>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</si>
  <si>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</si>
  <si>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</si>
  <si>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</si>
  <si>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</si>
  <si>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</si>
  <si>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</si>
  <si>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</si>
  <si>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</si>
  <si>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</si>
  <si>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</si>
  <si>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</si>
  <si>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</si>
  <si>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</si>
  <si>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</si>
  <si>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</si>
  <si>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</si>
  <si>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</si>
  <si>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</si>
  <si>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</si>
  <si>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</si>
  <si>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</si>
  <si>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</si>
  <si>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</si>
  <si>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</si>
  <si>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</si>
  <si>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</si>
  <si>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</si>
  <si>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</si>
  <si>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</si>
  <si>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</si>
  <si>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</si>
  <si>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</si>
  <si>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</si>
  <si>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</si>
  <si>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</si>
  <si>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</si>
  <si>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</si>
  <si>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</si>
  <si>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</si>
  <si>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</si>
  <si>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</si>
  <si>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</si>
  <si>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</si>
  <si>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</si>
  <si>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</si>
  <si>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</si>
  <si>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</si>
  <si>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</si>
  <si>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</si>
  <si>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</si>
  <si>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</si>
  <si>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</si>
  <si>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</si>
  <si>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</si>
  <si>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</si>
  <si>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</si>
  <si>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</si>
  <si>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</si>
  <si>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</si>
  <si>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</si>
  <si>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</si>
  <si>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</si>
  <si>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</si>
  <si>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</si>
  <si>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</si>
  <si>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</si>
  <si>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</si>
  <si>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</si>
  <si>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</si>
  <si>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</si>
  <si>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</si>
  <si>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</si>
  <si>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</si>
  <si>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</si>
  <si>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</si>
  <si>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</si>
  <si>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</si>
  <si>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</si>
  <si>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</si>
  <si>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</si>
  <si>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</si>
  <si>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</si>
  <si>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</si>
  <si>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</si>
  <si>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</si>
  <si>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</si>
  <si>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</si>
  <si>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</si>
  <si>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</si>
  <si>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</si>
  <si>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</si>
  <si>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</si>
  <si>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</si>
  <si>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</si>
  <si>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</si>
  <si>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</si>
  <si>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</si>
  <si>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</si>
  <si>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</si>
  <si>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</si>
  <si>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</si>
  <si>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</si>
  <si>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</si>
  <si>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</si>
  <si>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</si>
  <si>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</si>
  <si>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</si>
  <si>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</si>
  <si>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</si>
  <si>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</si>
  <si>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</si>
  <si>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</si>
  <si>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</si>
  <si>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</si>
  <si>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</si>
  <si>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</si>
  <si>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</si>
  <si>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</si>
  <si>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</si>
  <si>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</si>
  <si>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</si>
  <si>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</si>
  <si>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</si>
  <si>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</si>
  <si>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</si>
  <si>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</si>
  <si>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</si>
  <si>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</si>
  <si>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</si>
  <si>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</si>
  <si>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</si>
  <si>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</si>
  <si>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</si>
  <si>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</si>
  <si>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</si>
  <si>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</si>
  <si>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</si>
  <si>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</si>
  <si>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</si>
  <si>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</si>
  <si>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</si>
  <si>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</si>
  <si>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</si>
  <si>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</si>
  <si>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</si>
  <si>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</si>
  <si>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</si>
  <si>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</si>
  <si>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</si>
  <si>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</si>
  <si>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</si>
  <si>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</si>
  <si>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</si>
  <si>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</si>
  <si>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</si>
  <si>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</si>
  <si>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</si>
  <si>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</si>
  <si>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</si>
  <si>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</si>
  <si>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</si>
  <si>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</si>
  <si>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</si>
  <si>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</si>
  <si>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</si>
  <si>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</si>
  <si>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</si>
  <si>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</si>
  <si>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</si>
  <si>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</si>
  <si>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</si>
  <si>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</si>
  <si>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</si>
  <si>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</si>
  <si>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</si>
  <si>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</si>
  <si>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</si>
  <si>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</si>
  <si>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</si>
  <si>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</si>
  <si>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</si>
  <si>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</si>
  <si>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</si>
  <si>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</si>
  <si>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</si>
  <si>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</si>
  <si>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</si>
  <si>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</si>
  <si>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</si>
  <si>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</si>
  <si>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</si>
  <si>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</si>
  <si>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</si>
  <si>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</si>
  <si>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</si>
  <si>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</si>
  <si>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</si>
  <si>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</si>
  <si>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</si>
  <si>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</si>
  <si>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</si>
  <si>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</si>
  <si>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</si>
  <si>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</si>
  <si>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</si>
  <si>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</si>
  <si>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</si>
  <si>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</si>
  <si>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</si>
  <si>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</si>
  <si>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</si>
  <si>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</si>
  <si>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</si>
  <si>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</si>
  <si>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</si>
  <si>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</si>
  <si>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</si>
  <si>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</si>
  <si>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</si>
  <si>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</si>
  <si>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</si>
  <si>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</si>
  <si>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</si>
  <si>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</si>
  <si>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</si>
  <si>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</si>
  <si>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</si>
  <si>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</si>
  <si>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</si>
  <si>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</si>
  <si>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</si>
  <si>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</si>
  <si>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</si>
  <si>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</si>
  <si>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</si>
  <si>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</si>
  <si>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</si>
  <si>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</si>
  <si>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</si>
  <si>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</si>
  <si>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</si>
  <si>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</si>
  <si>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</si>
  <si>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</si>
  <si>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</si>
  <si>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</si>
  <si>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</si>
  <si>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</si>
  <si>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</si>
  <si>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</si>
  <si>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</si>
  <si>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</si>
  <si>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</si>
  <si>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</si>
  <si>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</si>
  <si>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</si>
  <si>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</si>
  <si>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</si>
  <si>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</si>
  <si>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</si>
  <si>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</si>
  <si>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</si>
  <si>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</si>
  <si>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</si>
  <si>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</si>
  <si>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</si>
  <si>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</si>
  <si>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</si>
  <si>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</si>
  <si>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</si>
  <si>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</si>
  <si>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</si>
  <si>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</si>
  <si>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</si>
  <si>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</si>
  <si>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</si>
  <si>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</si>
  <si>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</si>
  <si>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</si>
  <si>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</si>
  <si>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</si>
  <si>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</si>
  <si>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</si>
  <si>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</si>
  <si>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</si>
  <si>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</si>
  <si>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</si>
  <si>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</si>
  <si>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</si>
  <si>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</si>
  <si>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</si>
  <si>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</si>
  <si>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</si>
  <si>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</si>
  <si>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</si>
  <si>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</si>
  <si>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</si>
  <si>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</si>
  <si>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</si>
  <si>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</si>
  <si>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</si>
  <si>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</si>
  <si>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</si>
  <si>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</si>
  <si>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</si>
  <si>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</si>
  <si>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</si>
  <si>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</si>
  <si>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</si>
  <si>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</si>
  <si>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</si>
  <si>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</si>
  <si>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</si>
  <si>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</si>
  <si>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</si>
  <si>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</si>
  <si>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</si>
  <si>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</si>
  <si>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</si>
  <si>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</si>
  <si>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</si>
  <si>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</si>
  <si>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</si>
  <si>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</si>
  <si>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</si>
  <si>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</si>
  <si>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</si>
  <si>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</si>
  <si>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</si>
  <si>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</si>
  <si>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</si>
  <si>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</si>
  <si>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</si>
  <si>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</si>
  <si>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</si>
  <si>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</si>
  <si>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</si>
  <si>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</si>
  <si>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</si>
  <si>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</si>
  <si>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</si>
  <si>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</si>
  <si>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</si>
  <si>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</si>
  <si>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</si>
  <si>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</si>
  <si>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</si>
  <si>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</si>
  <si>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</si>
  <si>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</si>
  <si>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</si>
  <si>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</si>
  <si>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</si>
  <si>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</si>
  <si>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</si>
  <si>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</si>
  <si>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</si>
  <si>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</si>
  <si>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</si>
  <si>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</si>
  <si>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</si>
  <si>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</si>
  <si>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</si>
  <si>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</si>
  <si>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</si>
  <si>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</si>
  <si>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</si>
  <si>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</si>
  <si>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</si>
  <si>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</si>
  <si>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</si>
  <si>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</si>
  <si>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</si>
  <si>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</si>
  <si>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</si>
  <si>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</si>
  <si>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</si>
  <si>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</si>
  <si>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</si>
  <si>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</si>
  <si>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</si>
  <si>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</si>
  <si>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</si>
  <si>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</si>
  <si>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</si>
  <si>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</si>
  <si>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</si>
  <si>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</si>
  <si>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</si>
  <si>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</si>
  <si>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</si>
  <si>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</si>
  <si>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</si>
  <si>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</si>
  <si>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</si>
  <si>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</si>
  <si>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</si>
  <si>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</si>
  <si>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</si>
  <si>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</si>
  <si>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</si>
  <si>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</si>
  <si>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</si>
  <si>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</si>
  <si>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</si>
  <si>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</si>
  <si>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</si>
  <si>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</si>
  <si>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</si>
  <si>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</si>
  <si>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</si>
  <si>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</si>
  <si>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</si>
  <si>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</si>
  <si>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</si>
  <si>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</si>
  <si>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</si>
  <si>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</si>
  <si>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</si>
  <si>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</si>
  <si>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</si>
  <si>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</si>
  <si>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</si>
  <si>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</si>
  <si>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</si>
  <si>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</si>
  <si>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</si>
  <si>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</si>
  <si>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</si>
  <si>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</si>
  <si>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</si>
  <si>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</si>
  <si>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</si>
  <si>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</si>
  <si>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</si>
  <si>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</si>
  <si>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</si>
  <si>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</si>
  <si>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</si>
  <si>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</si>
  <si>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</si>
  <si>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</si>
  <si>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</si>
  <si>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</si>
  <si>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</si>
  <si>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</si>
  <si>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</si>
  <si>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</si>
  <si>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</si>
  <si>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</si>
  <si>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</si>
  <si>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</si>
  <si>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</si>
  <si>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</si>
  <si>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</si>
  <si>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</si>
  <si>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</si>
  <si>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</si>
  <si>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</si>
  <si>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</si>
  <si>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</si>
  <si>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</si>
  <si>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</si>
  <si>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</si>
  <si>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</si>
  <si>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</si>
  <si>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</si>
  <si>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</si>
  <si>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</si>
  <si>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</si>
  <si>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</si>
  <si>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</si>
  <si>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</si>
  <si>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</si>
  <si>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</si>
  <si>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</si>
  <si>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</si>
  <si>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</si>
  <si>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</si>
  <si>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</si>
  <si>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</si>
  <si>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</si>
  <si>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</si>
  <si>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</si>
  <si>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</si>
  <si>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</si>
  <si>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</si>
  <si>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</si>
  <si>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</si>
  <si>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</si>
  <si>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</si>
  <si>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</si>
  <si>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</si>
  <si>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</si>
  <si>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</si>
  <si>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</si>
  <si>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</si>
  <si>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</si>
  <si>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</si>
  <si>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</si>
  <si>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</si>
  <si>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</si>
  <si>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</si>
  <si>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</si>
  <si>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</si>
  <si>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</si>
  <si>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</si>
  <si>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</si>
  <si>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</si>
  <si>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</si>
  <si>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</si>
  <si>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</si>
  <si>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</si>
  <si>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</si>
  <si>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</si>
  <si>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</si>
  <si>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</si>
  <si>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</si>
  <si>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</si>
  <si>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</si>
  <si>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</si>
  <si>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</si>
  <si>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</si>
  <si>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</si>
  <si>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</si>
  <si>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</si>
  <si>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</si>
  <si>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</si>
  <si>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</si>
  <si>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</si>
  <si>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</si>
  <si>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</si>
  <si>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</si>
  <si>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</si>
  <si>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</si>
  <si>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</si>
  <si>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</si>
  <si>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</si>
  <si>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</si>
  <si>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</si>
  <si>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</si>
  <si>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</si>
  <si>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</si>
  <si>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</si>
  <si>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</si>
  <si>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</si>
  <si>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</si>
  <si>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</si>
  <si>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</si>
  <si>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</si>
  <si>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</si>
  <si>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</si>
  <si>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</si>
  <si>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</si>
  <si>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</si>
  <si>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</si>
  <si>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</si>
  <si>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</si>
  <si>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</si>
  <si>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</si>
  <si>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</si>
  <si>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</si>
  <si>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</si>
  <si>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</si>
  <si>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</si>
  <si>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</si>
  <si>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</si>
  <si>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</si>
  <si>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</si>
  <si>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</si>
  <si>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</si>
  <si>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</si>
  <si>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</si>
  <si>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</si>
  <si>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</si>
  <si>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</si>
  <si>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</si>
  <si>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</si>
  <si>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</si>
  <si>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</si>
  <si>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</si>
  <si>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</si>
  <si>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</si>
  <si>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</si>
  <si>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</si>
  <si>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</si>
  <si>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</si>
  <si>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</si>
  <si>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</si>
  <si>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</si>
  <si>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</si>
  <si>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</si>
  <si>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</si>
  <si>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</si>
  <si>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</si>
  <si>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</si>
  <si>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</si>
  <si>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</si>
  <si>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</si>
  <si>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</si>
  <si>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</si>
  <si>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</si>
  <si>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</si>
  <si>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</si>
  <si>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</si>
  <si>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</si>
  <si>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</si>
  <si>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</si>
  <si>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</si>
  <si>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</si>
  <si>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</si>
  <si>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</si>
  <si>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</si>
  <si>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</si>
  <si>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</si>
  <si>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</si>
  <si>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</si>
  <si>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</si>
  <si>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</si>
  <si>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</si>
  <si>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</si>
  <si>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</si>
  <si>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</si>
  <si>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</si>
  <si>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</si>
  <si>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</si>
  <si>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</si>
  <si>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</si>
  <si>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</si>
  <si>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</si>
  <si>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</si>
  <si>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</si>
  <si>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</si>
  <si>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</si>
  <si>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</si>
  <si>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</si>
  <si>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</si>
  <si>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</si>
  <si>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</si>
  <si>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</si>
  <si>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</si>
  <si>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</si>
  <si>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</si>
  <si>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</si>
  <si>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</si>
  <si>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</si>
  <si>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</si>
  <si>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</si>
  <si>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</si>
  <si>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</si>
  <si>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</si>
  <si>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</si>
  <si>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</si>
  <si>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</si>
  <si>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</si>
  <si>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</si>
  <si>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</si>
  <si>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</si>
  <si>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</si>
  <si>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</si>
  <si>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</si>
  <si>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</si>
  <si>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</si>
  <si>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</si>
  <si>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</si>
  <si>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</si>
  <si>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</si>
  <si>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</si>
  <si>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</si>
  <si>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</si>
  <si>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</si>
  <si>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</si>
  <si>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</si>
  <si>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</si>
  <si>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</si>
  <si>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</si>
  <si>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</si>
  <si>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</si>
  <si>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</si>
  <si>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</si>
  <si>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</si>
  <si>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</si>
  <si>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</si>
  <si>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</si>
  <si>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</si>
  <si>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</si>
  <si>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</si>
  <si>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</si>
  <si>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</si>
  <si>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</si>
  <si>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</si>
  <si>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</si>
  <si>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</si>
  <si>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</si>
  <si>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</si>
  <si>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</si>
  <si>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</si>
  <si>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</si>
  <si>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</si>
  <si>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</si>
  <si>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</si>
  <si>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</si>
  <si>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</si>
  <si>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</si>
  <si>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</si>
  <si>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</si>
  <si>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</si>
  <si>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</si>
  <si>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</si>
  <si>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</si>
  <si>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</si>
  <si>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</si>
  <si>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</si>
  <si>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</si>
  <si>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</si>
  <si>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</si>
  <si>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</si>
  <si>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</si>
  <si>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</si>
  <si>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</si>
  <si>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</si>
  <si>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</si>
  <si>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</si>
  <si>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</si>
  <si>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</si>
  <si>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</si>
  <si>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</si>
  <si>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</si>
  <si>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</si>
  <si>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</si>
  <si>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</si>
  <si>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</si>
  <si>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</si>
  <si>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</si>
  <si>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</si>
  <si>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</si>
  <si>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</si>
  <si>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</si>
  <si>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</si>
  <si>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</si>
  <si>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</si>
  <si>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</si>
  <si>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</si>
  <si>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</si>
  <si>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</si>
  <si>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</si>
  <si>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</si>
  <si>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</si>
  <si>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</si>
  <si>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</si>
  <si>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</si>
  <si>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</si>
  <si>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</si>
  <si>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</si>
  <si>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</si>
  <si>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</si>
  <si>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</si>
  <si>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</si>
  <si>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</si>
  <si>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</si>
  <si>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</si>
  <si>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</si>
  <si>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</si>
  <si>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</si>
  <si>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</si>
  <si>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</si>
  <si>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</si>
  <si>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</si>
  <si>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</si>
  <si>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</si>
  <si>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</si>
  <si>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</si>
  <si>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</si>
  <si>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</si>
  <si>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</si>
  <si>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</si>
  <si>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</si>
  <si>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</si>
  <si>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</si>
  <si>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</si>
  <si>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</si>
  <si>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</si>
  <si>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</si>
  <si>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</si>
  <si>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</si>
  <si>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</si>
  <si>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</si>
  <si>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</si>
  <si>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</si>
  <si>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</si>
  <si>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</si>
  <si>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</si>
  <si>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</si>
  <si>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</si>
  <si>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</si>
  <si>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</si>
  <si>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</si>
  <si>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</si>
  <si>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</si>
  <si>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</si>
  <si>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</si>
  <si>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</si>
  <si>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</si>
  <si>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</si>
  <si>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</si>
  <si>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</si>
  <si>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</si>
  <si>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</si>
  <si>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</si>
  <si>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</si>
  <si>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</si>
  <si>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</si>
  <si>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</si>
  <si>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</si>
  <si>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</si>
  <si>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</si>
  <si>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</si>
  <si>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</si>
  <si>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</si>
  <si>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</si>
  <si>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</si>
  <si>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</si>
  <si>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</si>
  <si>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</si>
  <si>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</si>
  <si>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</si>
  <si>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</si>
  <si>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</si>
  <si>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</si>
  <si>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</si>
  <si>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</si>
  <si>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</si>
  <si>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</si>
  <si>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</si>
  <si>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</si>
  <si>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</si>
  <si>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</si>
  <si>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</si>
  <si>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</si>
  <si>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</si>
  <si>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</si>
  <si>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</si>
  <si>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</si>
  <si>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</si>
  <si>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</si>
  <si>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</si>
  <si>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</si>
  <si>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</si>
  <si>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</si>
  <si>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</si>
  <si>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</si>
  <si>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</si>
  <si>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</si>
  <si>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</si>
  <si>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</si>
  <si>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</si>
  <si>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</si>
  <si>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</si>
  <si>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</si>
  <si>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</si>
  <si>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</si>
  <si>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</si>
  <si>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</si>
  <si>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</si>
  <si>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</si>
  <si>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</si>
  <si>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</si>
  <si>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</si>
  <si>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</si>
  <si>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</si>
  <si>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</si>
  <si>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</si>
  <si>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</si>
  <si>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</si>
  <si>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</si>
  <si>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</si>
  <si>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</si>
  <si>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</si>
  <si>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</si>
  <si>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</si>
  <si>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</si>
  <si>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</si>
  <si>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</si>
  <si>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</si>
  <si>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</si>
  <si>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</si>
  <si>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</si>
  <si>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</si>
  <si>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</si>
  <si>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</si>
  <si>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</si>
  <si>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</si>
  <si>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</si>
  <si>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</si>
  <si>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</si>
  <si>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</si>
  <si>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</si>
  <si>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</si>
  <si>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</si>
  <si>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</si>
  <si>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</si>
  <si>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</si>
  <si>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</si>
  <si>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</si>
  <si>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</si>
  <si>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</si>
  <si>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</si>
  <si>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</si>
  <si>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</si>
  <si>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</si>
  <si>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</si>
  <si>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</si>
  <si>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</si>
  <si>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</si>
  <si>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</si>
  <si>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</si>
  <si>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</si>
  <si>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</si>
  <si>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</si>
  <si>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</si>
  <si>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</si>
  <si>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</si>
  <si>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</si>
  <si>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</si>
  <si>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</si>
  <si>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</si>
  <si>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</si>
  <si>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</si>
  <si>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</si>
  <si>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</si>
  <si>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</si>
  <si>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</si>
  <si>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</si>
  <si>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</si>
  <si>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</si>
  <si>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</si>
  <si>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</si>
  <si>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</si>
  <si>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</si>
  <si>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</si>
  <si>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</si>
  <si>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</si>
  <si>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</si>
  <si>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</si>
  <si>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</si>
  <si>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</si>
  <si>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</si>
  <si>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</si>
  <si>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</si>
  <si>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</si>
  <si>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</si>
  <si>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</si>
  <si>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</si>
  <si>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</si>
  <si>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</si>
  <si>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</si>
  <si>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</si>
  <si>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</si>
  <si>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</si>
  <si>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</si>
  <si>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</si>
  <si>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</si>
  <si>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</si>
  <si>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</si>
  <si>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</si>
  <si>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</si>
  <si>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</si>
  <si>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</si>
  <si>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</si>
  <si>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</si>
  <si>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</si>
  <si>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</si>
  <si>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</si>
  <si>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</si>
  <si>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</si>
  <si>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</si>
  <si>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</si>
  <si>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</si>
  <si>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</si>
  <si>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</si>
  <si>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</si>
  <si>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</si>
  <si>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</si>
  <si>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</si>
  <si>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</si>
  <si>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</si>
  <si>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</si>
  <si>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</si>
  <si>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</si>
  <si>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</si>
  <si>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</si>
  <si>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</si>
  <si>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</si>
  <si>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</si>
  <si>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</si>
  <si>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</si>
  <si>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</si>
  <si>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</si>
  <si>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</si>
  <si>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</si>
  <si>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</si>
  <si>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</si>
  <si>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</si>
  <si>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</si>
  <si>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</si>
  <si>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</si>
  <si>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</si>
  <si>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</si>
  <si>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</si>
  <si>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</si>
  <si>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</si>
  <si>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</si>
  <si>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</si>
  <si>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</si>
  <si>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</si>
  <si>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</si>
  <si>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</si>
  <si>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</si>
  <si>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</si>
  <si>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</si>
  <si>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</si>
  <si>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</si>
  <si>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</si>
  <si>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</si>
  <si>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</si>
  <si>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</si>
  <si>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</si>
  <si>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</si>
  <si>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</si>
  <si>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</si>
  <si>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</si>
  <si>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</si>
  <si>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</si>
  <si>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</si>
  <si>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</si>
  <si>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</si>
  <si>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</si>
  <si>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</si>
  <si>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</si>
  <si>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</si>
  <si>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</si>
  <si>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</si>
  <si>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</si>
  <si>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</si>
  <si>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</si>
  <si>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</si>
  <si>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</si>
  <si>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</si>
  <si>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</si>
  <si>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</si>
  <si>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</si>
  <si>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</si>
  <si>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</si>
  <si>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</si>
  <si>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</si>
  <si>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</si>
  <si>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</si>
  <si>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</si>
  <si>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</si>
  <si>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</si>
  <si>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</si>
  <si>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</si>
  <si>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</si>
  <si>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</si>
  <si>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</si>
  <si>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</si>
  <si>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</si>
  <si>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</si>
  <si>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</si>
  <si>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</si>
  <si>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</si>
  <si>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</si>
  <si>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</si>
  <si>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</si>
  <si>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</si>
  <si>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</si>
  <si>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</si>
  <si>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</si>
  <si>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</si>
  <si>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</si>
  <si>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</si>
  <si>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</si>
  <si>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</si>
  <si>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</si>
  <si>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</si>
  <si>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</si>
  <si>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</si>
  <si>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</si>
  <si>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</si>
  <si>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</si>
  <si>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</si>
  <si>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</si>
  <si>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</si>
  <si>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</si>
  <si>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</si>
  <si>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</si>
  <si>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</si>
  <si>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</si>
  <si>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</si>
  <si>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</si>
  <si>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</si>
  <si>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</si>
  <si>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</si>
  <si>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</si>
  <si>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</si>
  <si>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</si>
  <si>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</si>
  <si>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</si>
  <si>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</si>
  <si>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</si>
  <si>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</si>
  <si>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</si>
  <si>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</si>
  <si>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</si>
  <si>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</si>
  <si>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</si>
  <si>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</si>
  <si>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</si>
  <si>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</si>
  <si>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</si>
  <si>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</si>
  <si>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</si>
  <si>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</si>
  <si>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</si>
  <si>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</si>
  <si>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</si>
  <si>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</si>
  <si>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</si>
  <si>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</si>
  <si>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</si>
  <si>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</si>
  <si>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</si>
  <si>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</si>
  <si>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</si>
  <si>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</si>
  <si>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</si>
  <si>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</si>
  <si>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</si>
  <si>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</si>
  <si>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</si>
  <si>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</si>
  <si>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</si>
  <si>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</si>
  <si>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</si>
  <si>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</si>
  <si>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</si>
  <si>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</si>
  <si>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</si>
  <si>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</si>
  <si>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</si>
  <si>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</si>
  <si>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</si>
  <si>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</si>
  <si>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</si>
  <si>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</si>
  <si>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</si>
  <si>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</si>
  <si>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</si>
  <si>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</si>
  <si>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</si>
  <si>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</si>
  <si>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</si>
  <si>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</si>
  <si>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</si>
  <si>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</si>
  <si>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</si>
  <si>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</si>
  <si>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</si>
  <si>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</si>
  <si>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</si>
  <si>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</si>
  <si>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</si>
  <si>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</si>
  <si>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</si>
  <si>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</si>
  <si>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</si>
  <si>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</si>
  <si>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</si>
  <si>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</si>
  <si>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</si>
  <si>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</si>
  <si>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</si>
  <si>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</si>
  <si>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</si>
  <si>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</si>
  <si>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</si>
  <si>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</si>
  <si>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</si>
  <si>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</si>
  <si>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</si>
  <si>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</si>
  <si>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</si>
  <si>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</si>
  <si>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</si>
  <si>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</si>
  <si>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</si>
  <si>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</si>
  <si>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</si>
  <si>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</si>
  <si>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</si>
  <si>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</si>
  <si>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</si>
  <si>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</si>
  <si>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</si>
  <si>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</si>
  <si>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</si>
  <si>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</si>
  <si>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</si>
  <si>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</si>
  <si>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</si>
  <si>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</si>
  <si>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</si>
  <si>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</si>
  <si>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</si>
  <si>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</si>
  <si>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</si>
  <si>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</si>
  <si>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</si>
  <si>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</si>
  <si>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</si>
  <si>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</si>
  <si>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</si>
  <si>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</si>
  <si>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</si>
  <si>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</si>
  <si>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</si>
  <si>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</si>
  <si>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</si>
  <si>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</si>
  <si>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</si>
  <si>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</si>
  <si>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</si>
  <si>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</si>
  <si>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</si>
  <si>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</si>
  <si>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</si>
  <si>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</si>
  <si>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</si>
  <si>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</si>
  <si>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</si>
  <si>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</si>
  <si>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</si>
  <si>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</si>
  <si>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</si>
  <si>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</si>
  <si>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</si>
  <si>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</si>
  <si>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</si>
  <si>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</si>
  <si>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</si>
  <si>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</si>
  <si>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</si>
  <si>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</si>
  <si>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</si>
  <si>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</si>
  <si>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</si>
  <si>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</si>
  <si>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</si>
  <si>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</si>
  <si>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</si>
  <si>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</si>
  <si>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</si>
  <si>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</si>
  <si>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</si>
  <si>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</si>
  <si>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</si>
  <si>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</si>
  <si>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</si>
  <si>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</si>
  <si>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</si>
  <si>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</si>
  <si>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</si>
  <si>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</si>
  <si>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</si>
  <si>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</si>
  <si>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</si>
  <si>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</si>
  <si>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</si>
  <si>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</si>
  <si>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</si>
  <si>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</si>
  <si>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</si>
  <si>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</si>
  <si>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</si>
  <si>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</si>
  <si>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</si>
  <si>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</si>
  <si>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</si>
  <si>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</si>
  <si>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</si>
  <si>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</si>
  <si>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</si>
  <si>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</si>
  <si>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</si>
  <si>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</si>
  <si>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</si>
  <si>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</si>
  <si>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</si>
  <si>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</si>
  <si>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</si>
  <si>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</si>
  <si>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</si>
  <si>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</si>
  <si>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</si>
  <si>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</si>
  <si>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</si>
  <si>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</si>
  <si>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</si>
  <si>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</si>
  <si>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</si>
  <si>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</si>
  <si>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</si>
  <si>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</si>
  <si>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</si>
  <si>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</si>
  <si>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</si>
  <si>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</si>
  <si>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</si>
  <si>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</si>
  <si>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</si>
  <si>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</si>
  <si>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</si>
  <si>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</si>
  <si>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</si>
  <si>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</si>
  <si>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</si>
  <si>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</si>
  <si>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</si>
  <si>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</si>
  <si>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</si>
  <si>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</si>
  <si>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</si>
  <si>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</si>
  <si>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</si>
  <si>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</si>
  <si>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</si>
  <si>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</si>
  <si>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</si>
  <si>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</si>
  <si>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</si>
  <si>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</si>
  <si>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</si>
  <si>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</si>
  <si>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</si>
  <si>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</si>
  <si>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</si>
  <si>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</si>
  <si>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</si>
  <si>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</si>
  <si>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</si>
  <si>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</si>
  <si>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</si>
  <si>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</si>
  <si>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</si>
  <si>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</si>
  <si>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</si>
  <si>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</si>
  <si>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</si>
  <si>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</si>
  <si>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</si>
  <si>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</si>
  <si>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</si>
  <si>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</si>
  <si>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</si>
  <si>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</si>
  <si>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</si>
  <si>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</si>
  <si>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</si>
  <si>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</si>
  <si>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</si>
  <si>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</si>
  <si>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</si>
  <si>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</si>
  <si>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</si>
  <si>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</si>
  <si>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</si>
  <si>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</si>
  <si>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</si>
  <si>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</si>
  <si>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</si>
  <si>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</si>
  <si>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</si>
  <si>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</si>
  <si>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</si>
  <si>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</si>
  <si>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</si>
  <si>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</si>
  <si>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</si>
  <si>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</si>
  <si>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</si>
  <si>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</si>
  <si>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</si>
  <si>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</si>
  <si>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</si>
  <si>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</si>
  <si>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</si>
  <si>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</si>
  <si>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</si>
  <si>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</si>
  <si>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</si>
  <si>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</si>
  <si>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</si>
  <si>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</si>
  <si>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</si>
  <si>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</si>
  <si>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</si>
  <si>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</si>
  <si>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</si>
  <si>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</si>
  <si>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</si>
  <si>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</si>
  <si>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</si>
  <si>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</si>
  <si>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</si>
  <si>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</si>
  <si>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</si>
  <si>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</si>
  <si>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</si>
  <si>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</si>
  <si>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</si>
  <si>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</si>
  <si>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</si>
  <si>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</si>
  <si>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</si>
  <si>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</si>
  <si>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</si>
  <si>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</si>
  <si>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</si>
  <si>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</si>
  <si>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</si>
  <si>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</si>
  <si>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</si>
  <si>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</si>
  <si>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</si>
  <si>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</si>
  <si>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</si>
  <si>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</si>
  <si>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</si>
  <si>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</si>
  <si>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</si>
  <si>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</si>
  <si>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</si>
  <si>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</si>
  <si>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</si>
  <si>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</si>
  <si>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</si>
  <si>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</si>
  <si>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</si>
  <si>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</si>
  <si>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</si>
  <si>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</si>
  <si>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</si>
  <si>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</si>
  <si>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</si>
  <si>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</si>
  <si>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</si>
  <si>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</si>
  <si>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</si>
  <si>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</si>
  <si>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</si>
  <si>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</si>
  <si>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</si>
  <si>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</si>
  <si>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</si>
  <si>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</si>
  <si>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</si>
  <si>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</si>
  <si>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</si>
  <si>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</si>
  <si>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</si>
  <si>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</si>
  <si>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</si>
  <si>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</si>
  <si>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</si>
  <si>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</si>
  <si>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</si>
  <si>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</si>
  <si>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</si>
  <si>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</si>
  <si>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</si>
  <si>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</si>
  <si>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</si>
  <si>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</si>
  <si>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</si>
  <si>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</si>
  <si>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</si>
  <si>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</si>
  <si>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</si>
  <si>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</si>
  <si>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</si>
  <si>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</si>
  <si>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</si>
  <si>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</si>
  <si>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</si>
  <si>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</si>
  <si>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</si>
  <si>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</si>
  <si>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</si>
  <si>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</si>
  <si>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</si>
  <si>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</si>
  <si>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</si>
  <si>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</si>
  <si>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</si>
  <si>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</si>
  <si>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</si>
  <si>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</si>
  <si>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</si>
  <si>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</si>
  <si>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</si>
  <si>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</si>
  <si>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</si>
  <si>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</si>
  <si>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</si>
  <si>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</si>
  <si>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</si>
  <si>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</si>
  <si>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</si>
  <si>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</si>
  <si>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</si>
  <si>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</si>
  <si>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</si>
  <si>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</si>
  <si>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</si>
  <si>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</si>
  <si>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</si>
  <si>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</si>
  <si>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</si>
  <si>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</si>
  <si>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</si>
  <si>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</si>
  <si>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</si>
  <si>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</si>
  <si>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</si>
  <si>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</si>
  <si>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</si>
  <si>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</si>
  <si>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</si>
  <si>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</si>
  <si>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</si>
  <si>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</si>
  <si>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</si>
  <si>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</si>
  <si>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</si>
  <si>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</si>
  <si>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</si>
  <si>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</si>
  <si>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</si>
  <si>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</si>
  <si>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</si>
  <si>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</si>
  <si>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</si>
  <si>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</si>
  <si>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</si>
  <si>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</si>
  <si>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</si>
  <si>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</si>
  <si>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</si>
  <si>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</si>
  <si>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</si>
  <si>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</si>
  <si>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</si>
  <si>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</si>
  <si>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</si>
  <si>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</si>
  <si>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</si>
  <si>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</si>
  <si>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</si>
  <si>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</si>
  <si>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</si>
  <si>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</si>
  <si>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</si>
  <si>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</si>
  <si>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</si>
  <si>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</si>
  <si>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</si>
  <si>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</si>
  <si>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</si>
  <si>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</si>
  <si>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</si>
  <si>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</si>
  <si>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</si>
  <si>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</si>
  <si>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</si>
  <si>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</si>
  <si>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</si>
  <si>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</si>
  <si>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</si>
  <si>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</si>
  <si>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</si>
  <si>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</si>
  <si>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</si>
  <si>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</si>
  <si>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</si>
  <si>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</si>
  <si>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</si>
  <si>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</si>
  <si>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</si>
  <si>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</si>
  <si>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</si>
  <si>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</si>
  <si>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</si>
  <si>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</si>
  <si>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</si>
  <si>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</si>
  <si>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</si>
  <si>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</si>
  <si>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</si>
  <si>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</si>
  <si>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</si>
  <si>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</si>
  <si>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</si>
  <si>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</si>
  <si>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</si>
  <si>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</si>
  <si>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</si>
  <si>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</si>
  <si>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</si>
  <si>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</si>
  <si>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</si>
  <si>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</si>
  <si>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</si>
  <si>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</si>
  <si>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</si>
  <si>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</si>
  <si>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</si>
  <si>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</si>
  <si>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</si>
  <si>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</si>
  <si>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</si>
  <si>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</si>
  <si>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</si>
  <si>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</si>
  <si>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</si>
  <si>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</si>
  <si>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</si>
  <si>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</si>
  <si>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</si>
  <si>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</si>
  <si>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</si>
  <si>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</si>
  <si>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</si>
  <si>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</si>
  <si>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</si>
  <si>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</si>
  <si>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</si>
  <si>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</si>
  <si>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</si>
  <si>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</si>
  <si>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</si>
  <si>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</si>
  <si>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</si>
  <si>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</si>
  <si>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</si>
  <si>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</si>
  <si>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</si>
  <si>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</si>
  <si>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</si>
  <si>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</si>
  <si>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</si>
  <si>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</si>
  <si>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</si>
  <si>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</si>
  <si>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</si>
  <si>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</si>
  <si>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</si>
  <si>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</si>
  <si>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</si>
  <si>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</si>
  <si>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</si>
  <si>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</si>
  <si>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</si>
  <si>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</si>
  <si>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</si>
  <si>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</si>
  <si>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</si>
  <si>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</si>
  <si>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</si>
  <si>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</si>
  <si>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</si>
  <si>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</si>
  <si>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</si>
  <si>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</si>
  <si>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</si>
  <si>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</si>
  <si>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</si>
  <si>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</si>
  <si>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</si>
  <si>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</si>
  <si>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</si>
  <si>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</si>
  <si>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</si>
  <si>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</si>
  <si>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</si>
  <si>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</si>
  <si>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</si>
  <si>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</si>
  <si>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</si>
  <si>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</si>
  <si>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</si>
  <si>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</si>
  <si>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</si>
  <si>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</si>
  <si>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</si>
  <si>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</si>
  <si>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</si>
  <si>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</si>
  <si>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</si>
  <si>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</si>
  <si>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</si>
  <si>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</si>
  <si>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</si>
  <si>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</si>
  <si>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</si>
  <si>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</si>
  <si>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</si>
  <si>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</si>
  <si>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</si>
  <si>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</si>
  <si>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</si>
  <si>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</si>
  <si>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</si>
  <si>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</si>
  <si>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</si>
  <si>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</si>
  <si>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</si>
  <si>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</si>
  <si>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</si>
  <si>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</si>
  <si>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</si>
  <si>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</si>
  <si>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</si>
  <si>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</si>
  <si>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</si>
  <si>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</si>
  <si>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</si>
  <si>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</si>
  <si>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</si>
  <si>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</si>
  <si>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</si>
  <si>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</si>
  <si>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</si>
  <si>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</si>
  <si>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</si>
  <si>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</si>
  <si>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</si>
  <si>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</si>
  <si>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</si>
  <si>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</si>
  <si>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</si>
  <si>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</si>
  <si>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</si>
  <si>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</si>
  <si>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</si>
  <si>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</si>
  <si>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</si>
  <si>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</si>
  <si>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</si>
  <si>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</si>
  <si>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</si>
  <si>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</si>
  <si>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</si>
  <si>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</si>
  <si>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</si>
  <si>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</si>
  <si>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</si>
  <si>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</si>
  <si>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</si>
  <si>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</si>
  <si>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</si>
  <si>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</si>
  <si>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</si>
  <si>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</si>
  <si>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</si>
  <si>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</si>
  <si>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</si>
  <si>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</si>
  <si>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</si>
  <si>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</si>
  <si>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</si>
  <si>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</si>
  <si>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</si>
  <si>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</si>
  <si>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</si>
  <si>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</si>
  <si>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</si>
  <si>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</si>
  <si>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</si>
  <si>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</si>
  <si>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</si>
  <si>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</si>
  <si>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</si>
  <si>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</si>
  <si>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</si>
  <si>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</si>
  <si>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</si>
  <si>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</si>
  <si>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</si>
  <si>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</si>
  <si>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</si>
  <si>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</si>
  <si>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</si>
  <si>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</si>
  <si>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</si>
  <si>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</si>
  <si>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</si>
  <si>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</si>
  <si>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</si>
  <si>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</si>
  <si>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</si>
  <si>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</si>
  <si>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</si>
  <si>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</si>
  <si>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</si>
  <si>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</si>
  <si>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</si>
  <si>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</si>
  <si>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</si>
  <si>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</si>
  <si>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</si>
  <si>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</si>
  <si>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</si>
  <si>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</si>
  <si>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</si>
  <si>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</si>
  <si>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</si>
  <si>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</si>
  <si>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</si>
  <si>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</si>
  <si>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</si>
  <si>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</si>
  <si>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</si>
  <si>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</si>
  <si>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</si>
  <si>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</si>
  <si>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</si>
  <si>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</si>
  <si>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</si>
  <si>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</si>
  <si>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</si>
  <si>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</si>
  <si>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</si>
  <si>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</si>
  <si>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</si>
  <si>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</si>
  <si>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</si>
  <si>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</si>
  <si>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</si>
  <si>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</si>
  <si>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</si>
  <si>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</si>
  <si>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</si>
  <si>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</si>
  <si>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</si>
  <si>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</si>
  <si>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</si>
  <si>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</si>
  <si>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</si>
  <si>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</si>
  <si>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</si>
  <si>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</si>
  <si>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</si>
  <si>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</si>
  <si>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</si>
  <si>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</si>
  <si>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</si>
  <si>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</si>
  <si>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</si>
  <si>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</si>
  <si>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</si>
  <si>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</si>
  <si>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</si>
  <si>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</si>
  <si>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</si>
  <si>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</si>
  <si>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</si>
  <si>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</si>
  <si>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</si>
  <si>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</si>
  <si>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</si>
  <si>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</si>
  <si>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</si>
  <si>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</si>
  <si>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</si>
  <si>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</si>
  <si>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</si>
  <si>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</si>
  <si>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</si>
  <si>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</si>
  <si>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</si>
  <si>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</si>
  <si>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</si>
  <si>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</si>
  <si>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</si>
  <si>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</si>
  <si>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</si>
  <si>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</si>
  <si>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</si>
  <si>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</si>
  <si>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</si>
  <si>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</si>
  <si>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</si>
  <si>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</si>
  <si>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</si>
  <si>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</si>
  <si>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</si>
  <si>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</si>
  <si>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</si>
  <si>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</si>
  <si>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</si>
  <si>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</si>
  <si>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</si>
  <si>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</si>
  <si>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</si>
  <si>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</si>
  <si>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</si>
  <si>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</si>
  <si>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</si>
  <si>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</si>
  <si>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</si>
  <si>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</si>
  <si>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</si>
  <si>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</si>
  <si>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</si>
  <si>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</si>
  <si>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</si>
  <si>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</si>
  <si>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</si>
  <si>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</si>
  <si>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</si>
  <si>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</si>
  <si>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</si>
  <si>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</si>
  <si>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</si>
  <si>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</si>
  <si>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</si>
  <si>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</si>
  <si>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</si>
  <si>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</si>
  <si>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</si>
  <si>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</si>
  <si>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</si>
  <si>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</si>
  <si>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</si>
  <si>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</si>
  <si>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</si>
  <si>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</si>
  <si>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</si>
  <si>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</si>
  <si>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</si>
  <si>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</si>
  <si>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</si>
  <si>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</si>
  <si>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</si>
  <si>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</si>
  <si>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</si>
  <si>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</si>
  <si>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</si>
  <si>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</si>
  <si>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</si>
  <si>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</si>
  <si>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</si>
  <si>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</si>
  <si>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</si>
  <si>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</si>
  <si>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</si>
  <si>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</si>
  <si>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</si>
  <si>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</si>
  <si>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</si>
  <si>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</si>
  <si>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</si>
  <si>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</si>
  <si>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</si>
  <si>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</si>
  <si>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</si>
  <si>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</si>
  <si>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</si>
  <si>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</si>
  <si>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</si>
  <si>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</si>
  <si>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</si>
  <si>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</si>
  <si>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</si>
  <si>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</si>
  <si>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</si>
  <si>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</si>
  <si>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</si>
  <si>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</si>
  <si>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</si>
  <si>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</si>
  <si>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</si>
  <si>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</si>
  <si>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</si>
  <si>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</si>
  <si>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</si>
  <si>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</si>
  <si>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</si>
  <si>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</si>
  <si>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</si>
  <si>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</si>
  <si>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</si>
  <si>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</si>
  <si>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</si>
  <si>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</si>
  <si>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</si>
  <si>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</si>
  <si>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</si>
  <si>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</si>
  <si>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</si>
  <si>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</si>
  <si>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</si>
  <si>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</si>
  <si>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</si>
  <si>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</si>
  <si>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</si>
  <si>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</si>
  <si>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</si>
  <si>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</si>
  <si>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</si>
  <si>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</si>
  <si>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</si>
  <si>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</si>
  <si>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</si>
  <si>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</si>
  <si>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</si>
  <si>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</si>
  <si>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</si>
  <si>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</si>
  <si>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</si>
  <si>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</si>
  <si>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</si>
  <si>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</si>
  <si>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</si>
  <si>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</si>
  <si>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</si>
  <si>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</si>
  <si>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</si>
  <si>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</si>
  <si>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</si>
  <si>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</si>
  <si>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</si>
  <si>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</si>
  <si>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</si>
  <si>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</si>
  <si>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</si>
  <si>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</si>
  <si>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</si>
  <si>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</si>
  <si>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</si>
  <si>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</si>
  <si>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</si>
  <si>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</si>
  <si>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</si>
  <si>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</si>
  <si>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</si>
  <si>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</si>
  <si>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</si>
  <si>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</si>
  <si>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</si>
  <si>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</si>
  <si>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</si>
  <si>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</si>
  <si>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</si>
  <si>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</si>
  <si>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</si>
  <si>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</si>
  <si>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</si>
  <si>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</si>
  <si>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</si>
  <si>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</si>
  <si>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</si>
  <si>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</si>
  <si>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</si>
  <si>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</si>
  <si>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</si>
  <si>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</si>
  <si>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</si>
  <si>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</si>
  <si>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</si>
  <si>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</si>
  <si>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</si>
  <si>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</si>
  <si>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</si>
  <si>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</si>
  <si>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</si>
  <si>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</si>
  <si>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</si>
  <si>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</si>
  <si>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</si>
  <si>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</si>
  <si>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</si>
  <si>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</si>
  <si>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</si>
  <si>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</si>
  <si>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</si>
  <si>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</si>
  <si>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</si>
  <si>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</si>
  <si>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</si>
  <si>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</si>
  <si>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</si>
  <si>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</si>
  <si>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</si>
  <si>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</si>
  <si>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</si>
  <si>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</si>
  <si>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</si>
  <si>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</si>
  <si>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</si>
  <si>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</si>
  <si>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</si>
  <si>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</si>
  <si>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</si>
  <si>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</si>
  <si>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</si>
  <si>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</si>
  <si>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</si>
  <si>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</si>
  <si>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</si>
  <si>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</si>
  <si>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</si>
  <si>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</si>
  <si>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</si>
  <si>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</si>
  <si>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</si>
  <si>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</si>
  <si>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</si>
  <si>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</si>
  <si>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</si>
  <si>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</si>
  <si>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</si>
  <si>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</si>
  <si>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</si>
  <si>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</si>
  <si>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</si>
  <si>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</si>
  <si>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</si>
  <si>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</si>
  <si>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</si>
  <si>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</si>
  <si>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</si>
  <si>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</si>
  <si>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</si>
  <si>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</si>
  <si>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</si>
  <si>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</si>
  <si>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</si>
  <si>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</si>
  <si>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</si>
  <si>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</si>
  <si>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</si>
  <si>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</si>
  <si>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</si>
  <si>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</si>
  <si>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</si>
  <si>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</si>
  <si>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</si>
  <si>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</si>
  <si>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</si>
  <si>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</si>
  <si>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</si>
  <si>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</si>
  <si>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</si>
  <si>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</si>
  <si>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</si>
  <si>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</si>
  <si>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</si>
  <si>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</si>
  <si>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</si>
  <si>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</si>
  <si>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</si>
  <si>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</si>
  <si>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</si>
  <si>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</si>
  <si>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</si>
  <si>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</si>
  <si>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</si>
  <si>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</si>
  <si>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</si>
  <si>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</si>
  <si>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</si>
  <si>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</si>
  <si>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</si>
  <si>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</si>
  <si>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</si>
  <si>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</si>
  <si>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</si>
  <si>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</si>
  <si>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</si>
  <si>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</si>
  <si>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</si>
  <si>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</si>
  <si>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</si>
  <si>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</si>
  <si>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</si>
  <si>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</si>
  <si>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</si>
  <si>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</si>
  <si>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</si>
  <si>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</si>
  <si>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</si>
  <si>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</si>
  <si>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</si>
  <si>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</si>
  <si>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</si>
  <si>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</si>
  <si>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</si>
  <si>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</si>
  <si>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</si>
  <si>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</si>
  <si>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</si>
  <si>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</si>
  <si>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</si>
  <si>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</si>
  <si>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</si>
  <si>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</si>
  <si>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</si>
  <si>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</si>
  <si>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</si>
  <si>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</si>
  <si>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</si>
  <si>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</si>
  <si>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</si>
  <si>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</si>
  <si>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</si>
  <si>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</si>
  <si>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</si>
  <si>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</si>
  <si>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</si>
  <si>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</si>
  <si>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</si>
  <si>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</si>
  <si>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</si>
  <si>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</si>
  <si>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</si>
  <si>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</si>
  <si>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</si>
  <si>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</si>
  <si>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</si>
  <si>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</si>
  <si>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</si>
  <si>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</si>
  <si>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</si>
  <si>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</si>
  <si>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</si>
  <si>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</si>
  <si>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</si>
  <si>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</si>
  <si>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</si>
  <si>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</si>
  <si>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</si>
  <si>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</si>
  <si>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</si>
  <si>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</si>
  <si>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</si>
  <si>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</si>
  <si>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</si>
  <si>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</si>
  <si>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</si>
  <si>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</si>
  <si>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</si>
  <si>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</si>
  <si>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</si>
  <si>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</si>
  <si>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</si>
  <si>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</si>
  <si>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</si>
  <si>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</si>
  <si>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</si>
  <si>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</si>
  <si>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</si>
  <si>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</si>
  <si>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</si>
  <si>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</si>
  <si>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</si>
  <si>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</si>
  <si>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</si>
  <si>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</si>
  <si>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</si>
  <si>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</si>
  <si>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</si>
  <si>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</si>
  <si>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</si>
  <si>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</si>
  <si>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</si>
  <si>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</si>
  <si>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</si>
  <si>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</si>
  <si>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</si>
  <si>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</si>
  <si>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</si>
  <si>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</si>
  <si>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</si>
  <si>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</si>
  <si>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</si>
  <si>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</si>
  <si>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</si>
  <si>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</si>
  <si>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</si>
  <si>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</si>
  <si>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</si>
  <si>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</si>
  <si>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</si>
  <si>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</si>
  <si>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</si>
  <si>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</si>
  <si>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</si>
  <si>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</si>
  <si>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</si>
  <si>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</si>
  <si>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</si>
  <si>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</si>
  <si>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</si>
  <si>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</si>
  <si>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</si>
  <si>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</si>
  <si>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</si>
  <si>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</si>
  <si>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</si>
  <si>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</si>
  <si>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</si>
  <si>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</si>
  <si>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</si>
  <si>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</si>
  <si>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</si>
  <si>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</si>
  <si>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</si>
  <si>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</si>
  <si>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</si>
  <si>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</si>
  <si>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</si>
  <si>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</si>
  <si>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</si>
  <si>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</si>
  <si>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</si>
  <si>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</si>
  <si>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</si>
  <si>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</si>
  <si>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</si>
  <si>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</si>
  <si>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</si>
  <si>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</si>
  <si>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</si>
  <si>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</si>
  <si>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</si>
  <si>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</si>
  <si>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</si>
  <si>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</si>
  <si>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</si>
  <si>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</si>
  <si>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</si>
  <si>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</si>
  <si>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</si>
  <si>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</si>
  <si>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</si>
  <si>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</si>
  <si>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</si>
  <si>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</si>
  <si>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</si>
  <si>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</si>
  <si>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</si>
  <si>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</si>
  <si>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</si>
  <si>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</si>
  <si>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</si>
  <si>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</si>
  <si>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</si>
  <si>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</si>
  <si>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</si>
  <si>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</si>
  <si>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</si>
  <si>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</si>
  <si>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</si>
  <si>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</si>
  <si>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</si>
  <si>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</si>
  <si>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</si>
  <si>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</si>
  <si>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</si>
  <si>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</si>
  <si>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</si>
  <si>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</si>
  <si>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</si>
  <si>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</si>
  <si>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</si>
  <si>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</si>
  <si>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</si>
  <si>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</si>
  <si>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</si>
  <si>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</si>
  <si>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</si>
  <si>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</si>
  <si>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</si>
  <si>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</si>
  <si>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</si>
  <si>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</si>
  <si>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</si>
  <si>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</si>
  <si>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</si>
  <si>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</si>
  <si>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</si>
  <si>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</si>
  <si>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</si>
  <si>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</si>
  <si>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</si>
  <si>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</si>
  <si>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</si>
  <si>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</si>
  <si>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</si>
  <si>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</si>
  <si>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</si>
  <si>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</si>
  <si>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</si>
  <si>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</si>
  <si>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</si>
  <si>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</si>
  <si>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</si>
  <si>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</si>
  <si>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</si>
  <si>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</si>
  <si>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</si>
  <si>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</si>
  <si>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</si>
  <si>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</si>
  <si>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</si>
  <si>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</si>
  <si>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</si>
  <si>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</si>
  <si>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</si>
  <si>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</si>
  <si>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</si>
  <si>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</si>
  <si>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</si>
  <si>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</si>
  <si>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</si>
  <si>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</si>
  <si>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</si>
  <si>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</si>
  <si>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</si>
  <si>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</si>
  <si>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</si>
  <si>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</si>
  <si>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</si>
  <si>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</si>
  <si>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</si>
  <si>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</si>
  <si>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</si>
  <si>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</si>
  <si>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</si>
  <si>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</si>
  <si>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</si>
  <si>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</si>
  <si>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</si>
  <si>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</si>
  <si>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</si>
  <si>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</si>
  <si>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</si>
  <si>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</si>
  <si>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</si>
  <si>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</si>
  <si>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</si>
  <si>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</si>
  <si>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</si>
  <si>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</si>
  <si>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</si>
  <si>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</si>
  <si>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</si>
  <si>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</si>
  <si>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</si>
  <si>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</si>
  <si>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</si>
  <si>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</si>
  <si>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</si>
  <si>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</si>
  <si>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</si>
  <si>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</si>
  <si>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</si>
  <si>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</si>
  <si>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</si>
  <si>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</si>
  <si>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</si>
  <si>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</si>
  <si>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</si>
  <si>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</si>
  <si>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</si>
  <si>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</si>
  <si>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</si>
  <si>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</si>
  <si>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</si>
  <si>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</si>
  <si>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</si>
  <si>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</si>
  <si>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</si>
  <si>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</si>
  <si>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</si>
  <si>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</si>
  <si>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</si>
  <si>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</si>
  <si>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</si>
  <si>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</si>
  <si>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</si>
  <si>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</si>
  <si>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</si>
  <si>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</si>
  <si>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</si>
  <si>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</si>
  <si>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</si>
  <si>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</si>
  <si>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</si>
  <si>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</si>
  <si>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</si>
  <si>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</si>
  <si>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</si>
  <si>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</si>
  <si>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</si>
  <si>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</si>
  <si>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</si>
  <si>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</si>
  <si>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</si>
  <si>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</si>
  <si>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</si>
  <si>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</si>
  <si>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</si>
  <si>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</si>
  <si>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</si>
  <si>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</si>
  <si>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</si>
  <si>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</si>
  <si>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</si>
  <si>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</si>
  <si>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</si>
  <si>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</si>
  <si>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</si>
  <si>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</si>
  <si>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</si>
  <si>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</si>
  <si>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</si>
  <si>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</si>
  <si>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</si>
  <si>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</si>
  <si>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</si>
  <si>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</si>
  <si>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</si>
  <si>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</si>
  <si>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</si>
  <si>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</si>
  <si>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</si>
  <si>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</si>
  <si>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</si>
  <si>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</si>
  <si>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</si>
  <si>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</si>
  <si>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</si>
  <si>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</si>
  <si>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</si>
  <si>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</si>
  <si>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</si>
  <si>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</si>
  <si>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</si>
  <si>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</si>
  <si>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</si>
  <si>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</si>
  <si>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</si>
  <si>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</si>
  <si>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</si>
  <si>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</si>
  <si>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</si>
  <si>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</si>
  <si>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</si>
  <si>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</si>
  <si>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</si>
  <si>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</si>
  <si>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</si>
  <si>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</si>
  <si>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</si>
  <si>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</si>
  <si>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</si>
  <si>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</si>
  <si>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</si>
  <si>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</si>
  <si>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</si>
  <si>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</si>
  <si>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</si>
  <si>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</si>
  <si>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</si>
  <si>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</si>
  <si>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</si>
  <si>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</si>
  <si>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</si>
  <si>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</si>
  <si>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</si>
  <si>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</si>
  <si>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</si>
  <si>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</si>
  <si>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</si>
  <si>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</si>
  <si>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</si>
  <si>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</si>
  <si>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</si>
  <si>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</si>
  <si>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</si>
  <si>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</si>
  <si>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</si>
  <si>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</si>
  <si>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</si>
  <si>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</si>
  <si>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</si>
  <si>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</si>
  <si>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</si>
  <si>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</si>
  <si>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</si>
  <si>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</si>
  <si>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</si>
  <si>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</si>
  <si>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</si>
  <si>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</si>
  <si>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</si>
  <si>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</si>
  <si>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</si>
  <si>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</si>
  <si>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</si>
  <si>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</si>
  <si>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</si>
  <si>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</si>
  <si>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</si>
  <si>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</si>
  <si>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</si>
  <si>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</si>
  <si>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</si>
  <si>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</si>
  <si>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</si>
  <si>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</si>
  <si>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</si>
  <si>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</si>
  <si>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</si>
  <si>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</si>
  <si>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</si>
  <si>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</si>
  <si>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</si>
  <si>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</si>
  <si>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</si>
  <si>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</si>
  <si>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</si>
  <si>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</si>
  <si>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</si>
  <si>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</si>
  <si>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</si>
  <si>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</si>
  <si>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</si>
  <si>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</si>
  <si>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</si>
  <si>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</si>
  <si>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</si>
  <si>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</si>
  <si>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</si>
  <si>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</si>
  <si>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</si>
  <si>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</si>
  <si>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</si>
  <si>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</si>
  <si>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</si>
  <si>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</si>
  <si>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</si>
  <si>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</si>
  <si>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</si>
  <si>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</si>
  <si>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</si>
  <si>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</si>
  <si>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</si>
  <si>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</si>
  <si>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</si>
  <si>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</si>
  <si>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</si>
  <si>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</si>
  <si>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</si>
  <si>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</si>
  <si>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</si>
  <si>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</si>
  <si>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</si>
  <si>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</si>
  <si>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</si>
  <si>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</si>
  <si>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</si>
  <si>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</si>
  <si>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</si>
  <si>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</si>
  <si>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</si>
  <si>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</si>
  <si>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</si>
  <si>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</si>
  <si>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</si>
  <si>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</si>
  <si>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</si>
  <si>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</si>
  <si>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</si>
  <si>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</si>
  <si>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</si>
  <si>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</si>
  <si>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</si>
  <si>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</si>
  <si>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</si>
  <si>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</si>
  <si>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</si>
  <si>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</si>
  <si>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</si>
  <si>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</si>
  <si>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</si>
  <si>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</si>
  <si>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</si>
  <si>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</si>
  <si>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</si>
  <si>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</si>
  <si>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</si>
  <si>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</si>
  <si>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</si>
  <si>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</si>
  <si>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</si>
  <si>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</si>
  <si>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</si>
  <si>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</si>
  <si>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</si>
  <si>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</si>
  <si>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</si>
  <si>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</si>
  <si>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</si>
  <si>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</si>
  <si>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</si>
  <si>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</si>
  <si>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</si>
  <si>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</si>
  <si>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</si>
  <si>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</si>
  <si>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</si>
  <si>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</si>
  <si>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</si>
  <si>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</si>
  <si>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</si>
  <si>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</si>
  <si>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</si>
  <si>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</si>
  <si>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</si>
  <si>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</si>
  <si>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</si>
  <si>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</si>
  <si>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</si>
  <si>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</si>
  <si>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</si>
  <si>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</si>
  <si>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</si>
  <si>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</si>
  <si>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</si>
  <si>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</si>
  <si>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</si>
  <si>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</si>
  <si>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</si>
  <si>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</si>
  <si>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</si>
  <si>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</si>
  <si>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</si>
  <si>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</si>
  <si>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</si>
  <si>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</si>
  <si>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</si>
  <si>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</si>
  <si>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</si>
  <si>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</si>
  <si>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</si>
  <si>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</si>
  <si>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</si>
  <si>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</si>
  <si>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</si>
  <si>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</si>
  <si>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</si>
  <si>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</si>
  <si>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</si>
  <si>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</si>
  <si>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</si>
  <si>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</si>
  <si>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</si>
  <si>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</si>
  <si>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</si>
  <si>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</si>
  <si>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</si>
  <si>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</si>
  <si>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</si>
  <si>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</si>
  <si>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</si>
  <si>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</si>
  <si>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</si>
  <si>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</si>
  <si>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</si>
  <si>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</si>
  <si>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</si>
  <si>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</si>
  <si>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</si>
  <si>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</si>
  <si>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</si>
  <si>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</si>
  <si>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</si>
  <si>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</si>
  <si>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</si>
  <si>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</si>
  <si>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</si>
  <si>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</si>
  <si>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</si>
  <si>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</si>
  <si>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</si>
  <si>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</si>
  <si>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</si>
  <si>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</si>
  <si>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</si>
  <si>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</si>
  <si>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</si>
  <si>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</si>
  <si>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</si>
  <si>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</si>
  <si>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</si>
  <si>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</si>
  <si>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</si>
  <si>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</si>
  <si>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</si>
  <si>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</si>
  <si>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</si>
  <si>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</si>
  <si>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</si>
  <si>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</si>
  <si>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</si>
  <si>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</si>
  <si>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</si>
  <si>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</si>
  <si>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</si>
  <si>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</si>
  <si>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</si>
  <si>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</si>
  <si>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</si>
  <si>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</si>
  <si>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</si>
  <si>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</si>
  <si>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</si>
  <si>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</si>
  <si>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</si>
  <si>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</si>
  <si>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</si>
  <si>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</si>
  <si>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</si>
  <si>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</si>
  <si>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</si>
  <si>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</si>
  <si>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</si>
  <si>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</si>
  <si>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</si>
  <si>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</si>
  <si>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</si>
  <si>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</si>
  <si>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</si>
  <si>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</si>
  <si>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</si>
  <si>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</si>
  <si>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</si>
  <si>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</si>
  <si>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</si>
  <si>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</si>
  <si>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</si>
  <si>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</si>
  <si>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</si>
  <si>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</si>
  <si>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</si>
  <si>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</si>
  <si>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</si>
  <si>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</si>
  <si>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</si>
  <si>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</si>
  <si>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</si>
  <si>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</si>
  <si>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</si>
  <si>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</si>
  <si>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</si>
  <si>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</si>
  <si>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</si>
  <si>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</si>
  <si>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</si>
  <si>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</si>
  <si>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</si>
  <si>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</si>
  <si>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</si>
  <si>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</si>
  <si>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</si>
  <si>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</si>
  <si>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</si>
  <si>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</si>
  <si>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</si>
  <si>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</si>
  <si>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</si>
  <si>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</si>
  <si>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</si>
  <si>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</si>
  <si>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</si>
  <si>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</si>
  <si>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</si>
  <si>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</si>
  <si>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</si>
  <si>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</si>
  <si>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</si>
  <si>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</si>
  <si>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</si>
  <si>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</si>
  <si>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</si>
  <si>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</si>
  <si>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</si>
  <si>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</si>
  <si>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</si>
  <si>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</si>
  <si>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</si>
  <si>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</si>
  <si>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</si>
  <si>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</si>
  <si>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</si>
  <si>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</si>
  <si>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</si>
  <si>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</si>
  <si>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</si>
  <si>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</si>
  <si>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</si>
  <si>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</si>
  <si>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</si>
  <si>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</si>
  <si>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</si>
  <si>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</si>
  <si>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</si>
  <si>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</si>
  <si>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</si>
  <si>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</si>
  <si>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</si>
  <si>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</si>
  <si>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</si>
  <si>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</si>
  <si>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</si>
  <si>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</si>
  <si>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</si>
  <si>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</si>
  <si>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</si>
  <si>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</si>
  <si>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</si>
  <si>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</si>
  <si>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</si>
  <si>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</si>
  <si>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</si>
  <si>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</si>
  <si>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</si>
  <si>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</si>
  <si>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</si>
  <si>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</si>
  <si>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</si>
  <si>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</si>
  <si>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</si>
  <si>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</si>
  <si>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</si>
  <si>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</si>
  <si>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</si>
  <si>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</si>
  <si>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</si>
  <si>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</si>
  <si>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</si>
  <si>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</si>
  <si>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</si>
  <si>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</si>
  <si>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</si>
  <si>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</si>
  <si>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</si>
  <si>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</si>
  <si>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</si>
  <si>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</si>
  <si>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</si>
  <si>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</si>
  <si>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</si>
  <si>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</si>
  <si>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</si>
  <si>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</si>
  <si>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</si>
  <si>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</si>
  <si>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</si>
  <si>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</si>
  <si>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</si>
  <si>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</si>
  <si>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</si>
  <si>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</si>
  <si>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</si>
  <si>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</si>
  <si>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</si>
  <si>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</si>
  <si>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</si>
  <si>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</si>
  <si>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</si>
  <si>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</si>
  <si>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</si>
  <si>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</si>
  <si>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</si>
  <si>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</si>
  <si>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</si>
  <si>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</si>
  <si>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</si>
  <si>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</si>
  <si>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</si>
  <si>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</si>
  <si>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</si>
  <si>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</si>
  <si>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</si>
  <si>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</si>
  <si>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</si>
  <si>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</si>
  <si>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</si>
  <si>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</si>
  <si>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</si>
  <si>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</si>
  <si>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</si>
  <si>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</si>
  <si>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</si>
  <si>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</si>
  <si>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</si>
  <si>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</si>
  <si>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</si>
  <si>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</si>
  <si>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</si>
  <si>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</si>
  <si>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</si>
  <si>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</si>
  <si>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</si>
  <si>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</si>
  <si>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</si>
  <si>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</si>
  <si>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</si>
  <si>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</si>
  <si>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</si>
  <si>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</si>
  <si>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</si>
  <si>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</si>
  <si>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</si>
  <si>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</si>
  <si>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</si>
  <si>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</si>
  <si>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</si>
  <si>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</si>
  <si>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</si>
  <si>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</si>
  <si>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</si>
  <si>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</si>
  <si>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</si>
  <si>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</si>
  <si>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</si>
  <si>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</si>
  <si>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</si>
  <si>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</si>
  <si>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</si>
  <si>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</si>
  <si>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</si>
  <si>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</si>
  <si>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</si>
  <si>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</si>
  <si>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</si>
  <si>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</si>
  <si>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</si>
  <si>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</si>
  <si>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</si>
  <si>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</si>
  <si>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</si>
  <si>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</si>
  <si>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</si>
  <si>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</si>
  <si>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</si>
  <si>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</si>
  <si>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</si>
  <si>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</si>
  <si>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</si>
  <si>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</si>
  <si>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</si>
  <si>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</si>
  <si>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</si>
  <si>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</si>
  <si>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</si>
  <si>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</si>
  <si>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</si>
  <si>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</si>
  <si>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</si>
  <si>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</si>
  <si>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</si>
  <si>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</si>
  <si>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</si>
  <si>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</si>
  <si>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</si>
  <si>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</si>
  <si>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</si>
  <si>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</si>
  <si>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</si>
  <si>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</si>
  <si>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</si>
  <si>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</si>
  <si>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</si>
  <si>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</si>
  <si>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</si>
  <si>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</si>
  <si>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</si>
  <si>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</si>
  <si>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</si>
  <si>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</si>
  <si>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</si>
  <si>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</si>
  <si>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</si>
  <si>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</si>
  <si>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</si>
  <si>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</si>
  <si>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</si>
  <si>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</si>
  <si>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</si>
  <si>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</si>
  <si>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</si>
  <si>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</si>
  <si>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</si>
  <si>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</si>
  <si>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</si>
  <si>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</si>
  <si>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</si>
  <si>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</si>
  <si>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</si>
  <si>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</si>
  <si>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</si>
  <si>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</si>
  <si>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</si>
  <si>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</si>
  <si>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</si>
  <si>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</si>
  <si>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</si>
  <si>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</si>
  <si>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</si>
  <si>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</si>
  <si>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</si>
  <si>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</si>
  <si>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</si>
  <si>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</si>
  <si>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</si>
  <si>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</si>
  <si>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</si>
  <si>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</si>
  <si>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</si>
  <si>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</si>
  <si>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</si>
  <si>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</si>
  <si>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</si>
  <si>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</si>
  <si>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</si>
  <si>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</si>
  <si>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</si>
  <si>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</si>
  <si>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</si>
  <si>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</si>
  <si>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</si>
  <si>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</si>
  <si>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</si>
  <si>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</si>
  <si>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</si>
  <si>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</si>
  <si>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</si>
  <si>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</si>
  <si>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</si>
  <si>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</si>
  <si>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</si>
  <si>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</si>
  <si>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</si>
  <si>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</si>
  <si>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</si>
  <si>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</si>
  <si>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</si>
  <si>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</si>
  <si>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</si>
  <si>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</si>
  <si>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</si>
  <si>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</si>
  <si>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</si>
  <si>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</si>
  <si>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</si>
  <si>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</si>
  <si>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</si>
  <si>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</si>
  <si>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</si>
  <si>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</si>
  <si>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</si>
  <si>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</si>
  <si>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</si>
  <si>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</si>
  <si>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</si>
  <si>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</si>
  <si>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</si>
  <si>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</si>
  <si>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</si>
  <si>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</si>
  <si>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</si>
  <si>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</si>
  <si>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</si>
  <si>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</si>
  <si>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</si>
  <si>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</si>
  <si>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</si>
  <si>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</si>
  <si>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</si>
  <si>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</si>
  <si>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</si>
  <si>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</si>
  <si>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</si>
  <si>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</si>
  <si>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</si>
  <si>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</si>
  <si>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</si>
  <si>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</si>
  <si>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</si>
  <si>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</si>
  <si>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</si>
  <si>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</si>
  <si>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</si>
  <si>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</si>
  <si>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</si>
  <si>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</si>
  <si>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</si>
  <si>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</si>
  <si>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</si>
  <si>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</si>
  <si>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</si>
  <si>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</si>
  <si>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</si>
  <si>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</si>
  <si>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</si>
  <si>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</si>
  <si>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</si>
  <si>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</si>
  <si>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</si>
  <si>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</si>
  <si>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</si>
  <si>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</si>
  <si>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</si>
  <si>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</si>
  <si>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</si>
  <si>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</si>
  <si>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</si>
  <si>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</si>
  <si>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</si>
  <si>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</si>
  <si>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</si>
  <si>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</si>
  <si>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</si>
  <si>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</si>
  <si>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</si>
  <si>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</si>
  <si>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</si>
  <si>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</si>
  <si>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</si>
  <si>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</si>
  <si>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</si>
  <si>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</si>
  <si>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</si>
  <si>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</si>
  <si>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</si>
  <si>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</si>
  <si>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</si>
  <si>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</si>
  <si>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</si>
  <si>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</si>
  <si>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</si>
  <si>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</si>
  <si>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</si>
  <si>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</si>
  <si>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</si>
  <si>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</si>
  <si>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</si>
  <si>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</si>
  <si>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</si>
  <si>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</si>
  <si>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</si>
  <si>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</si>
  <si>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</si>
  <si>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</si>
  <si>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</si>
  <si>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</si>
  <si>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</si>
  <si>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</si>
  <si>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</si>
  <si>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</si>
  <si>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</si>
  <si>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</si>
  <si>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</si>
  <si>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</si>
  <si>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</si>
  <si>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</si>
  <si>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</si>
  <si>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</si>
  <si>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</si>
  <si>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</si>
  <si>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</si>
  <si>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</si>
  <si>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</si>
  <si>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</si>
  <si>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</si>
  <si>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</si>
  <si>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</si>
  <si>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</si>
  <si>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</si>
  <si>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</si>
  <si>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</si>
  <si>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</si>
  <si>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</si>
  <si>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</si>
  <si>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</si>
  <si>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</si>
  <si>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</si>
  <si>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</si>
  <si>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</si>
  <si>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</si>
  <si>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</si>
  <si>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</si>
  <si>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</si>
  <si>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</si>
  <si>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</si>
  <si>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</si>
  <si>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</si>
  <si>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</si>
  <si>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</si>
  <si>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</si>
  <si>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</si>
  <si>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</si>
  <si>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</si>
  <si>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</si>
  <si>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</si>
  <si>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</si>
  <si>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</si>
  <si>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</si>
  <si>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</si>
  <si>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</si>
  <si>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</si>
  <si>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</si>
  <si>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</si>
  <si>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</si>
  <si>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</si>
  <si>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</si>
  <si>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</si>
  <si>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</si>
  <si>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</si>
  <si>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</si>
  <si>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</si>
  <si>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</si>
  <si>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</si>
  <si>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</si>
  <si>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</si>
  <si>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</si>
  <si>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</si>
  <si>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</si>
  <si>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</si>
  <si>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</si>
  <si>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</si>
  <si>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</si>
  <si>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</si>
  <si>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</si>
  <si>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</si>
  <si>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</si>
  <si>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</si>
  <si>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</si>
  <si>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</si>
  <si>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</si>
  <si>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</si>
  <si>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</si>
  <si>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</si>
  <si>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</si>
  <si>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</si>
  <si>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</si>
  <si>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</si>
  <si>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</si>
  <si>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</si>
  <si>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</si>
  <si>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</si>
  <si>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</si>
  <si>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</si>
  <si>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</si>
  <si>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</si>
  <si>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</si>
  <si>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</si>
  <si>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</si>
  <si>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</si>
  <si>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</si>
  <si>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</si>
  <si>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</si>
  <si>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</si>
  <si>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</si>
  <si>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</si>
  <si>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</si>
  <si>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</si>
  <si>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</si>
  <si>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</si>
  <si>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</si>
  <si>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</si>
  <si>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</si>
  <si>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</si>
  <si>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</si>
  <si>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</si>
  <si>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</si>
  <si>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</si>
  <si>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</si>
  <si>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</si>
  <si>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</si>
  <si>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</si>
  <si>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</si>
  <si>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</si>
  <si>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</si>
  <si>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</si>
  <si>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</si>
  <si>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</si>
  <si>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</si>
  <si>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</si>
  <si>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</si>
  <si>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</si>
  <si>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</si>
  <si>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</si>
  <si>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</si>
  <si>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</si>
  <si>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</si>
  <si>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</si>
  <si>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</si>
  <si>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</si>
  <si>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</si>
  <si>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</si>
  <si>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</si>
  <si>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</si>
  <si>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</si>
  <si>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</si>
  <si>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</si>
  <si>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</si>
  <si>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</si>
  <si>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</si>
  <si>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</si>
  <si>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</si>
  <si>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</si>
  <si>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</si>
  <si>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</si>
  <si>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</si>
  <si>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</si>
  <si>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</si>
  <si>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</si>
  <si>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</si>
  <si>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</si>
  <si>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</si>
  <si>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</si>
  <si>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</si>
  <si>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</si>
  <si>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</si>
  <si>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</si>
  <si>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</si>
  <si>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</si>
  <si>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</si>
  <si>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</si>
  <si>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</si>
  <si>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</si>
  <si>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</si>
  <si>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</si>
  <si>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</si>
  <si>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</si>
  <si>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</si>
  <si>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</si>
  <si>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</si>
  <si>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</si>
  <si>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</si>
  <si>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</si>
  <si>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</si>
  <si>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</si>
  <si>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</si>
  <si>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</si>
  <si>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</si>
  <si>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</si>
  <si>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</si>
  <si>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</si>
  <si>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</si>
  <si>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</si>
  <si>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</si>
  <si>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</si>
  <si>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</si>
  <si>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</si>
  <si>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</si>
  <si>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</si>
  <si>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</si>
  <si>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</si>
  <si>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</si>
  <si>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</si>
  <si>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</si>
  <si>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</si>
  <si>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</si>
  <si>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</si>
  <si>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</si>
  <si>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</si>
  <si>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</si>
  <si>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</si>
  <si>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</si>
  <si>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</si>
  <si>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</si>
  <si>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</si>
  <si>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</si>
  <si>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</si>
  <si>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</si>
  <si>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</si>
  <si>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</si>
  <si>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</si>
  <si>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</si>
  <si>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</si>
  <si>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</si>
  <si>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</si>
  <si>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</si>
  <si>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</si>
  <si>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</si>
  <si>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</si>
  <si>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</si>
  <si>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</si>
  <si>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</si>
  <si>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</si>
  <si>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</si>
  <si>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</si>
  <si>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</si>
  <si>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</si>
  <si>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</si>
  <si>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</si>
  <si>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</si>
  <si>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</si>
  <si>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</si>
  <si>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</si>
  <si>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</si>
  <si>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</si>
  <si>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</si>
  <si>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</si>
  <si>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</si>
  <si>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</si>
  <si>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</si>
  <si>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</si>
  <si>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</si>
  <si>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</si>
  <si>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</si>
  <si>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</si>
  <si>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</si>
  <si>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</si>
  <si>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</si>
  <si>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</si>
  <si>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</si>
  <si>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</si>
  <si>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</si>
  <si>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</si>
  <si>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</si>
  <si>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</si>
  <si>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</si>
  <si>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</si>
  <si>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</si>
  <si>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</si>
  <si>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</si>
  <si>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</si>
  <si>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</si>
  <si>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</si>
  <si>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</si>
  <si>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</si>
  <si>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</si>
  <si>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</si>
  <si>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</si>
  <si>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</si>
  <si>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</si>
  <si>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</si>
  <si>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</si>
  <si>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</si>
  <si>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</si>
  <si>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</si>
  <si>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</si>
  <si>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</si>
  <si>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</si>
  <si>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</si>
  <si>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</si>
  <si>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</si>
  <si>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</si>
  <si>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</si>
  <si>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</si>
  <si>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</si>
  <si>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</si>
  <si>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</si>
  <si>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</si>
  <si>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</si>
  <si>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</si>
  <si>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</si>
  <si>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</si>
  <si>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</si>
  <si>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</si>
  <si>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</si>
  <si>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</si>
  <si>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</si>
  <si>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</si>
  <si>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</si>
  <si>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</si>
  <si>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</si>
  <si>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</si>
  <si>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</si>
  <si>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</si>
  <si>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</si>
  <si>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</si>
  <si>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</si>
  <si>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</si>
  <si>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</si>
  <si>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</si>
  <si>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</si>
  <si>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</si>
  <si>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</si>
  <si>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</si>
  <si>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</si>
  <si>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</si>
  <si>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</si>
  <si>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</si>
  <si>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</si>
  <si>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</si>
  <si>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</si>
  <si>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</si>
  <si>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</si>
  <si>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</si>
  <si>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</si>
  <si>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</si>
  <si>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</si>
  <si>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</si>
  <si>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</si>
  <si>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</si>
  <si>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</si>
  <si>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</si>
  <si>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</si>
  <si>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</si>
  <si>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</si>
  <si>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</si>
  <si>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</si>
  <si>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</si>
  <si>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</si>
  <si>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</si>
  <si>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</si>
  <si>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</si>
  <si>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</si>
  <si>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</si>
  <si>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</si>
  <si>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</si>
  <si>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</si>
  <si>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</si>
  <si>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</si>
  <si>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</si>
  <si>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</si>
  <si>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</si>
  <si>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</si>
  <si>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</si>
  <si>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</si>
  <si>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</si>
  <si>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</si>
  <si>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</si>
  <si>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</si>
  <si>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</si>
  <si>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</si>
  <si>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</si>
  <si>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</si>
  <si>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</si>
  <si>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</si>
  <si>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</si>
  <si>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</si>
  <si>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</si>
  <si>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</si>
  <si>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</si>
  <si>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</si>
  <si>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</si>
  <si>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</si>
  <si>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</si>
  <si>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</si>
  <si>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</si>
  <si>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</si>
  <si>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</si>
  <si>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</si>
  <si>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</si>
  <si>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</si>
  <si>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</si>
  <si>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</si>
  <si>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</si>
  <si>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</si>
  <si>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</si>
  <si>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</si>
  <si>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</si>
  <si>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</si>
  <si>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</si>
  <si>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</si>
  <si>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</si>
  <si>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</si>
  <si>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</si>
  <si>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</si>
  <si>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</si>
  <si>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</si>
  <si>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</si>
  <si>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</si>
  <si>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</si>
  <si>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</si>
  <si>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</si>
  <si>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</si>
  <si>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</si>
  <si>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</si>
  <si>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</si>
  <si>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</si>
  <si>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</si>
  <si>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</si>
  <si>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</si>
  <si>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</si>
  <si>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</si>
  <si>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</si>
  <si>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</si>
  <si>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</si>
  <si>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</si>
  <si>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</si>
  <si>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</si>
  <si>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</si>
  <si>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</si>
  <si>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</si>
  <si>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</si>
  <si>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</si>
  <si>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</si>
  <si>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</si>
  <si>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</si>
  <si>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</si>
  <si>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</si>
  <si>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</si>
  <si>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</si>
  <si>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</si>
  <si>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</si>
  <si>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</si>
  <si>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</si>
  <si>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</si>
  <si>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</si>
  <si>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</si>
  <si>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</si>
  <si>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</si>
  <si>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</si>
  <si>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</si>
  <si>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</si>
  <si>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</si>
  <si>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</si>
  <si>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</si>
  <si>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</si>
  <si>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</si>
  <si>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</si>
  <si>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</si>
  <si>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</si>
  <si>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</si>
  <si>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</si>
  <si>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</si>
  <si>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</si>
  <si>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</si>
  <si>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</si>
  <si>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</si>
  <si>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</si>
  <si>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</si>
  <si>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</si>
  <si>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</si>
  <si>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</si>
  <si>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</si>
  <si>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</si>
  <si>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</si>
  <si>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</si>
  <si>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</si>
  <si>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</si>
  <si>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</si>
  <si>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</si>
  <si>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</si>
  <si>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</si>
  <si>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</si>
  <si>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</si>
  <si>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</si>
  <si>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</si>
  <si>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</si>
  <si>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</si>
  <si>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</si>
  <si>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</si>
  <si>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</si>
  <si>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</si>
  <si>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</si>
  <si>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</si>
  <si>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</si>
  <si>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</si>
  <si>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</si>
  <si>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</si>
  <si>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</si>
  <si>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</si>
  <si>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</si>
  <si>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</si>
  <si>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</si>
  <si>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</si>
  <si>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</si>
  <si>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</si>
  <si>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</si>
  <si>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</si>
  <si>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</si>
  <si>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</si>
  <si>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</si>
  <si>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</si>
  <si>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</si>
  <si>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</si>
  <si>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</si>
  <si>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</si>
  <si>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</si>
  <si>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</si>
  <si>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</si>
  <si>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</si>
  <si>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</si>
  <si>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</si>
  <si>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</si>
  <si>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</si>
  <si>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</si>
  <si>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</si>
  <si>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</si>
  <si>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</si>
  <si>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</si>
  <si>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</si>
  <si>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</si>
  <si>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</si>
  <si>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</si>
  <si>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</si>
  <si>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</si>
  <si>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</si>
  <si>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</si>
  <si>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</si>
  <si>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</si>
  <si>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</si>
  <si>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</si>
  <si>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</si>
  <si>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</si>
  <si>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</si>
  <si>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</si>
  <si>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</si>
  <si>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</si>
  <si>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</si>
  <si>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</si>
  <si>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</si>
  <si>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</si>
  <si>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</si>
  <si>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</si>
  <si>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</si>
  <si>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</si>
  <si>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</si>
  <si>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</si>
  <si>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</si>
  <si>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</si>
  <si>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</si>
  <si>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</si>
  <si>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</si>
  <si>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</si>
  <si>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</si>
  <si>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</si>
  <si>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</si>
  <si>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</si>
  <si>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</si>
  <si>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</si>
  <si>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</si>
  <si>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</si>
  <si>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</si>
  <si>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</si>
  <si>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</si>
  <si>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</si>
  <si>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</si>
  <si>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</si>
  <si>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</si>
  <si>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</si>
  <si>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</si>
  <si>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</si>
  <si>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</si>
  <si>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</si>
  <si>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</si>
  <si>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</si>
  <si>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</si>
  <si>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</si>
  <si>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</si>
  <si>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</si>
  <si>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</si>
  <si>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</si>
  <si>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</si>
  <si>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</si>
  <si>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</si>
  <si>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</si>
  <si>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</si>
  <si>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</si>
  <si>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</si>
  <si>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</si>
  <si>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</si>
  <si>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</si>
  <si>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</si>
  <si>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</si>
  <si>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</si>
  <si>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</si>
  <si>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</si>
  <si>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</si>
  <si>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</si>
  <si>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</si>
  <si>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</si>
  <si>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</si>
  <si>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</si>
  <si>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</si>
  <si>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</si>
  <si>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</si>
  <si>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</si>
  <si>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</si>
  <si>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</si>
  <si>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</si>
  <si>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</si>
  <si>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</si>
  <si>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</si>
  <si>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</si>
  <si>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</si>
  <si>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</si>
  <si>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</si>
  <si>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</si>
  <si>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</si>
  <si>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</si>
  <si>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</si>
  <si>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</si>
  <si>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</si>
  <si>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</si>
  <si>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</si>
  <si>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</si>
  <si>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</si>
  <si>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</si>
  <si>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</si>
  <si>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</si>
  <si>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</si>
  <si>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</si>
  <si>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</si>
  <si>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</si>
  <si>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</si>
  <si>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</si>
  <si>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</si>
  <si>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</si>
  <si>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</si>
  <si>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</si>
  <si>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</si>
  <si>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</si>
  <si>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</si>
  <si>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</si>
  <si>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</si>
  <si>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</si>
  <si>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</si>
  <si>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</si>
  <si>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</si>
  <si>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</si>
  <si>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</si>
  <si>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</si>
  <si>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</si>
  <si>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</si>
  <si>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</si>
  <si>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</si>
  <si>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</si>
  <si>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</si>
  <si>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</si>
  <si>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</si>
  <si>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</si>
  <si>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</si>
  <si>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</si>
  <si>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</si>
  <si>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</si>
  <si>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</si>
  <si>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</si>
  <si>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</si>
  <si>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</si>
  <si>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</si>
  <si>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</si>
  <si>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</si>
  <si>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</si>
  <si>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</si>
  <si>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</si>
  <si>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</si>
  <si>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</si>
  <si>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</si>
  <si>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</si>
  <si>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</si>
  <si>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</si>
  <si>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</si>
  <si>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</si>
  <si>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</si>
  <si>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</si>
  <si>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</si>
  <si>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</si>
  <si>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</si>
  <si>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</si>
  <si>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</si>
  <si>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</si>
  <si>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</si>
  <si>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</si>
  <si>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</si>
  <si>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</si>
  <si>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</si>
  <si>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</si>
  <si>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</si>
  <si>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</si>
  <si>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</si>
  <si>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</si>
  <si>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</si>
  <si>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</si>
  <si>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</si>
  <si>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</si>
  <si>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</si>
  <si>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</si>
  <si>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</si>
  <si>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</si>
  <si>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</si>
  <si>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</si>
  <si>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</si>
  <si>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</si>
  <si>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</si>
  <si>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</si>
  <si>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</si>
  <si>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</si>
  <si>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</si>
  <si>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</si>
  <si>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</si>
  <si>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</si>
  <si>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</si>
  <si>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</si>
  <si>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</si>
  <si>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</si>
  <si>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</si>
  <si>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</si>
  <si>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</si>
  <si>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</si>
  <si>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</si>
  <si>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</si>
  <si>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</si>
  <si>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</si>
  <si>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</si>
  <si>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</si>
  <si>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</si>
  <si>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</si>
  <si>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</si>
  <si>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</si>
  <si>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</si>
  <si>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</si>
  <si>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</si>
  <si>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</si>
  <si>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</si>
  <si>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</si>
  <si>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</si>
  <si>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</si>
  <si>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</si>
  <si>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</si>
  <si>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</si>
  <si>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</si>
  <si>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</si>
  <si>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</si>
  <si>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</si>
  <si>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</si>
  <si>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</si>
  <si>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</si>
  <si>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</si>
  <si>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</si>
  <si>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</si>
  <si>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</si>
  <si>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</si>
  <si>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</si>
  <si>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</si>
  <si>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</si>
  <si>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</si>
  <si>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</si>
  <si>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</si>
  <si>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</si>
  <si>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</si>
  <si>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</si>
  <si>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</si>
  <si>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</si>
  <si>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</si>
  <si>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</si>
  <si>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</si>
  <si>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</si>
  <si>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</si>
  <si>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</si>
  <si>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</si>
  <si>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</si>
  <si>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</si>
  <si>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</si>
  <si>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</si>
  <si>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</si>
  <si>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</si>
  <si>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</si>
  <si>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</si>
  <si>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</si>
  <si>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</si>
  <si>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</si>
  <si>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</si>
  <si>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</si>
  <si>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</si>
  <si>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</si>
  <si>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</si>
  <si>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</si>
  <si>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</si>
  <si>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</si>
  <si>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</si>
  <si>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</si>
  <si>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</si>
  <si>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</si>
  <si>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</si>
  <si>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</si>
  <si>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</si>
  <si>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</si>
  <si>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</si>
  <si>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</si>
  <si>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</si>
  <si>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</si>
  <si>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</si>
  <si>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</si>
  <si>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</si>
  <si>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</si>
  <si>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</si>
  <si>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</si>
  <si>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</si>
  <si>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</si>
  <si>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</si>
  <si>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</si>
  <si>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</si>
  <si>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</si>
  <si>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</si>
  <si>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</si>
  <si>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</si>
  <si>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</si>
  <si>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</si>
  <si>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</si>
  <si>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</si>
  <si>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</si>
  <si>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</si>
  <si>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</si>
  <si>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</si>
  <si>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</si>
  <si>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</si>
  <si>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</si>
  <si>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</si>
  <si>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</si>
  <si>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</si>
  <si>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</si>
  <si>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</si>
  <si>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</si>
  <si>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</si>
  <si>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</si>
  <si>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</si>
  <si>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</si>
  <si>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</si>
  <si>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</si>
  <si>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</si>
  <si>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</si>
  <si>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</si>
  <si>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</si>
  <si>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</si>
  <si>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</si>
  <si>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</si>
  <si>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</si>
  <si>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</si>
  <si>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</si>
  <si>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</si>
  <si>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</si>
  <si>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</si>
  <si>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</si>
  <si>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</si>
  <si>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</si>
  <si>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</si>
  <si>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</si>
  <si>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</si>
  <si>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</si>
  <si>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</si>
  <si>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</si>
  <si>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</si>
  <si>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</si>
  <si>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</si>
  <si>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</si>
  <si>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</si>
  <si>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</si>
  <si>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</si>
  <si>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</si>
  <si>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</si>
  <si>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</si>
  <si>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</si>
  <si>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</si>
  <si>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</si>
  <si>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</si>
  <si>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</si>
  <si>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</si>
  <si>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</si>
  <si>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</si>
  <si>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</si>
  <si>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</si>
  <si>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</si>
  <si>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</si>
  <si>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</si>
  <si>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</si>
  <si>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</si>
  <si>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</si>
  <si>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</si>
  <si>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</si>
  <si>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</si>
  <si>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</si>
  <si>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</si>
  <si>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</si>
  <si>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</si>
  <si>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</si>
  <si>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</si>
  <si>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</si>
  <si>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</si>
  <si>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</si>
  <si>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</si>
  <si>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</si>
  <si>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</si>
  <si>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</si>
  <si>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</si>
  <si>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</si>
  <si>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</si>
  <si>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</si>
  <si>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</si>
  <si>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</si>
  <si>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</si>
  <si>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</si>
  <si>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</si>
  <si>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</si>
  <si>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</si>
  <si>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</si>
  <si>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</si>
  <si>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</si>
  <si>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</si>
  <si>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</si>
  <si>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</si>
  <si>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</si>
  <si>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</si>
  <si>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</si>
  <si>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</si>
  <si>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</si>
  <si>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</si>
  <si>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</si>
  <si>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</si>
  <si>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</si>
  <si>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</si>
  <si>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</si>
  <si>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</si>
  <si>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</si>
  <si>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</si>
  <si>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</si>
  <si>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</si>
  <si>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</si>
  <si>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</si>
  <si>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</si>
  <si>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</si>
  <si>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</si>
  <si>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</si>
  <si>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</si>
  <si>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</si>
  <si>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</si>
  <si>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</si>
  <si>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</si>
  <si>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</si>
  <si>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</si>
  <si>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</si>
  <si>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</si>
  <si>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</si>
  <si>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</si>
  <si>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</si>
  <si>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</si>
  <si>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</si>
  <si>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</si>
  <si>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</si>
  <si>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</si>
  <si>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</si>
  <si>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</si>
  <si>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</si>
  <si>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</si>
  <si>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</si>
  <si>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</si>
  <si>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</si>
  <si>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</si>
  <si>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</si>
  <si>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</si>
  <si>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</si>
  <si>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</si>
  <si>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</si>
  <si>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</si>
  <si>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</si>
  <si>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</si>
  <si>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</si>
  <si>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</si>
  <si>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</si>
  <si>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</si>
  <si>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</si>
  <si>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</si>
  <si>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</si>
  <si>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</si>
  <si>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</si>
  <si>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</si>
  <si>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</si>
  <si>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</si>
  <si>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</si>
  <si>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</si>
  <si>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</si>
  <si>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</si>
  <si>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</si>
  <si>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</si>
  <si>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</si>
  <si>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</si>
  <si>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</si>
  <si>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</si>
  <si>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</si>
  <si>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</si>
  <si>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</si>
  <si>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</si>
  <si>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</si>
  <si>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</si>
  <si>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</si>
  <si>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</si>
  <si>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</si>
  <si>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</si>
  <si>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</si>
  <si>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</si>
  <si>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</si>
  <si>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</si>
  <si>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</si>
  <si>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</si>
  <si>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</si>
  <si>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</si>
  <si>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</si>
  <si>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</si>
  <si>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</si>
  <si>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</si>
  <si>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</si>
  <si>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</si>
  <si>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</si>
  <si>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</si>
  <si>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</si>
  <si>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</si>
  <si>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</si>
  <si>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</si>
  <si>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</si>
  <si>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</si>
  <si>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</si>
  <si>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</si>
  <si>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</si>
  <si>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</si>
  <si>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</si>
  <si>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</si>
  <si>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</si>
  <si>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</si>
  <si>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</si>
  <si>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</si>
  <si>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</si>
  <si>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</si>
  <si>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</si>
  <si>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</si>
  <si>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</si>
  <si>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</si>
  <si>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</si>
  <si>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</si>
  <si>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</si>
  <si>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</si>
  <si>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</si>
  <si>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</si>
  <si>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</si>
  <si>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</si>
  <si>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</si>
  <si>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</si>
  <si>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</si>
  <si>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</si>
  <si>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</si>
  <si>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</si>
  <si>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</si>
  <si>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</si>
  <si>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</si>
  <si>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</si>
  <si>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</si>
  <si>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</si>
  <si>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</si>
  <si>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</si>
  <si>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</si>
  <si>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</si>
  <si>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</si>
  <si>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</si>
  <si>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</si>
  <si>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</si>
  <si>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</si>
  <si>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</si>
  <si>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</si>
  <si>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</si>
  <si>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</si>
  <si>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</si>
  <si>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</si>
  <si>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</si>
  <si>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</si>
  <si>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</si>
  <si>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</si>
  <si>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</si>
  <si>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</si>
  <si>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</si>
  <si>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</si>
  <si>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</si>
  <si>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</si>
  <si>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</si>
  <si>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</si>
  <si>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</si>
  <si>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</si>
  <si>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</si>
  <si>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</si>
  <si>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</si>
  <si>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</si>
  <si>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</si>
  <si>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</si>
  <si>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</si>
  <si>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</si>
  <si>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</si>
  <si>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</si>
  <si>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</si>
  <si>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</si>
  <si>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</si>
  <si>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</si>
  <si>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</si>
  <si>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</si>
  <si>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</si>
  <si>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</si>
  <si>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</si>
  <si>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</si>
  <si>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</si>
  <si>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</si>
  <si>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</si>
  <si>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</si>
  <si>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</si>
  <si>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</si>
  <si>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</si>
  <si>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</si>
  <si>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</si>
  <si>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</si>
  <si>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</si>
  <si>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</si>
  <si>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</si>
  <si>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</si>
  <si>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</si>
  <si>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</si>
  <si>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</si>
  <si>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</si>
  <si>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</si>
  <si>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</si>
  <si>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</si>
  <si>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</si>
  <si>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</si>
  <si>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</si>
  <si>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</si>
  <si>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</si>
  <si>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</si>
  <si>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</si>
  <si>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</si>
  <si>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</si>
  <si>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</si>
  <si>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</si>
  <si>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</si>
  <si>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</si>
  <si>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</si>
  <si>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</si>
  <si>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</si>
  <si>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</si>
  <si>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</si>
  <si>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</si>
  <si>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</si>
  <si>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</si>
  <si>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</si>
  <si>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</si>
  <si>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</si>
  <si>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</si>
  <si>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</si>
  <si>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</si>
  <si>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</si>
  <si>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</si>
  <si>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</si>
  <si>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</si>
  <si>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</si>
  <si>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</si>
  <si>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</si>
  <si>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</si>
  <si>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</si>
  <si>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</si>
  <si>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</si>
  <si>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</si>
  <si>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</si>
  <si>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</si>
  <si>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</si>
  <si>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</si>
  <si>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</si>
  <si>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</si>
  <si>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</si>
  <si>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</si>
  <si>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</si>
  <si>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</si>
  <si>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</si>
  <si>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</si>
  <si>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</si>
  <si>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</si>
  <si>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</si>
  <si>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</si>
  <si>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</si>
  <si>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</si>
  <si>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</si>
  <si>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</si>
  <si>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</si>
  <si>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</si>
  <si>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</si>
  <si>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</si>
  <si>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</si>
  <si>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</si>
  <si>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</si>
  <si>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</si>
  <si>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</si>
  <si>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</si>
  <si>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</si>
  <si>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</si>
  <si>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</si>
  <si>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</si>
  <si>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</si>
  <si>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</si>
  <si>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</si>
  <si>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</si>
  <si>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</si>
  <si>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</si>
  <si>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</si>
  <si>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</si>
  <si>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</si>
  <si>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</si>
  <si>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</si>
  <si>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</si>
  <si>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</si>
  <si>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</si>
  <si>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</si>
  <si>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</si>
  <si>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</si>
  <si>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</si>
  <si>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</si>
  <si>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</si>
  <si>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</si>
  <si>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</si>
  <si>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</si>
  <si>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</si>
  <si>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</si>
  <si>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</si>
  <si>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</si>
  <si>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</si>
  <si>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</si>
  <si>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</si>
  <si>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</si>
  <si>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</si>
  <si>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</si>
  <si>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</si>
  <si>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</si>
  <si>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</si>
  <si>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</si>
  <si>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</si>
  <si>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</si>
  <si>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</si>
  <si>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</si>
  <si>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</si>
  <si>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</si>
  <si>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</si>
  <si>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</si>
  <si>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</si>
  <si>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</si>
  <si>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</si>
  <si>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</si>
  <si>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</si>
  <si>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</si>
  <si>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</si>
  <si>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</si>
  <si>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</si>
  <si>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</si>
  <si>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</si>
  <si>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</si>
  <si>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</si>
  <si>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</si>
  <si>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</si>
  <si>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</si>
  <si>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</si>
  <si>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</si>
  <si>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</si>
  <si>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</si>
  <si>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</si>
  <si>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</si>
  <si>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</si>
  <si>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</si>
  <si>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</si>
  <si>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</si>
  <si>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</si>
  <si>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</si>
  <si>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</si>
  <si>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</si>
  <si>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</si>
  <si>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</si>
  <si>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</si>
  <si>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</si>
  <si>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</si>
  <si>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</si>
  <si>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</si>
  <si>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</si>
  <si>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</si>
  <si>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</si>
  <si>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</si>
  <si>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</si>
  <si>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</si>
  <si>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</si>
  <si>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</si>
  <si>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</si>
  <si>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</si>
  <si>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</si>
  <si>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</si>
  <si>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</si>
  <si>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</si>
  <si>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</si>
  <si>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</si>
  <si>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</si>
  <si>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</si>
  <si>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</si>
  <si>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</si>
  <si>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</si>
  <si>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</si>
  <si>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</si>
  <si>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</si>
  <si>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</si>
  <si>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</si>
  <si>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</si>
  <si>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</si>
  <si>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</si>
  <si>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</si>
  <si>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</si>
  <si>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</si>
  <si>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</si>
  <si>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</si>
  <si>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</si>
  <si>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</si>
  <si>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</si>
  <si>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</si>
  <si>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</si>
  <si>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</si>
  <si>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</si>
  <si>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</si>
  <si>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</si>
  <si>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</si>
  <si>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</si>
  <si>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</si>
  <si>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</si>
  <si>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</si>
  <si>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</si>
  <si>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</si>
  <si>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</si>
  <si>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</si>
  <si>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</si>
  <si>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</si>
  <si>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</si>
  <si>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</si>
  <si>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</si>
  <si>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</si>
  <si>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</si>
  <si>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</si>
  <si>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</si>
  <si>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</si>
  <si>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</si>
  <si>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</si>
  <si>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</si>
  <si>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</si>
  <si>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</si>
  <si>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</si>
  <si>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</si>
  <si>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</si>
  <si>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</si>
  <si>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</si>
  <si>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</si>
  <si>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</si>
  <si>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</si>
  <si>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</si>
  <si>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</si>
  <si>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</si>
  <si>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</si>
  <si>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</si>
  <si>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</si>
  <si>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</si>
  <si>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</si>
  <si>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</si>
  <si>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</si>
  <si>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</si>
  <si>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</si>
  <si>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</si>
  <si>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</si>
  <si>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</si>
  <si>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</si>
  <si>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</si>
  <si>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</si>
  <si>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</si>
  <si>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</si>
  <si>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</si>
  <si>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</si>
  <si>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</si>
  <si>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</si>
  <si>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</si>
  <si>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</si>
  <si>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</si>
  <si>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</si>
  <si>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</si>
  <si>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</si>
  <si>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</si>
  <si>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</si>
  <si>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</si>
  <si>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</si>
  <si>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</si>
  <si>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</si>
  <si>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</si>
  <si>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</si>
  <si>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</si>
  <si>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</si>
  <si>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</si>
  <si>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</si>
  <si>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</si>
  <si>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</si>
  <si>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</si>
  <si>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</si>
  <si>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</si>
  <si>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</si>
  <si>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</si>
  <si>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</si>
  <si>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</si>
  <si>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</si>
  <si>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</si>
  <si>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</si>
  <si>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</si>
  <si>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</si>
  <si>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</si>
  <si>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</si>
  <si>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</si>
  <si>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</si>
  <si>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</si>
  <si>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</si>
  <si>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</si>
  <si>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</si>
  <si>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</si>
  <si>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</si>
  <si>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</si>
  <si>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</si>
  <si>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</si>
  <si>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</si>
  <si>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</si>
  <si>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</si>
  <si>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</si>
  <si>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</si>
  <si>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</si>
  <si>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</si>
  <si>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</si>
  <si>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</si>
  <si>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</si>
  <si>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</si>
  <si>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</si>
  <si>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</si>
  <si>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</si>
  <si>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</si>
  <si>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</si>
  <si>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</si>
  <si>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</si>
  <si>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</si>
  <si>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</si>
  <si>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</si>
  <si>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</si>
  <si>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</si>
  <si>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</si>
  <si>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</si>
  <si>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</si>
  <si>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</si>
  <si>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</si>
  <si>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</si>
  <si>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</si>
  <si>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</si>
  <si>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</si>
  <si>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</si>
  <si>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</si>
  <si>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</si>
  <si>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</si>
  <si>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</si>
  <si>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</si>
  <si>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</si>
  <si>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</si>
  <si>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</si>
  <si>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</si>
  <si>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</si>
  <si>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</si>
  <si>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</si>
  <si>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</si>
  <si>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</si>
  <si>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</si>
  <si>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</si>
  <si>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</si>
  <si>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</si>
  <si>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</si>
  <si>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</si>
  <si>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</si>
  <si>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</si>
  <si>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</si>
  <si>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</si>
  <si>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</si>
  <si>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</si>
  <si>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</si>
  <si>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</si>
  <si>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</si>
  <si>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</si>
  <si>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</si>
  <si>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</si>
  <si>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</si>
  <si>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</si>
  <si>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</si>
  <si>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</si>
  <si>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</si>
  <si>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</si>
  <si>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</si>
  <si>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</si>
  <si>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</si>
  <si>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</si>
  <si>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</si>
  <si>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</si>
  <si>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</si>
  <si>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</si>
  <si>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</si>
  <si>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</si>
  <si>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</si>
  <si>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</si>
  <si>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</si>
  <si>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</si>
  <si>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</si>
  <si>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</si>
  <si>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</si>
  <si>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</si>
  <si>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</si>
  <si>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</si>
  <si>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</si>
  <si>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</si>
  <si>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</si>
  <si>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</si>
  <si>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</si>
  <si>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</si>
  <si>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</si>
  <si>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</si>
  <si>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</si>
  <si>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</si>
  <si>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</si>
  <si>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</si>
  <si>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</si>
  <si>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</si>
  <si>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</si>
  <si>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</si>
  <si>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</si>
  <si>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</si>
  <si>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</si>
  <si>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</si>
  <si>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</si>
  <si>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</si>
  <si>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</si>
  <si>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</si>
  <si>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</si>
  <si>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</si>
  <si>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</si>
  <si>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</si>
  <si>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</si>
  <si>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</si>
  <si>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</si>
  <si>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</si>
  <si>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</si>
  <si>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</si>
  <si>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</si>
  <si>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</si>
  <si>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</si>
  <si>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</si>
  <si>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</si>
  <si>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</si>
  <si>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</si>
  <si>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</si>
  <si>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</si>
  <si>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</si>
  <si>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</si>
  <si>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</si>
  <si>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</si>
  <si>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</si>
  <si>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</si>
  <si>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</si>
  <si>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</si>
  <si>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</si>
  <si>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</si>
  <si>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</si>
  <si>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</si>
  <si>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</si>
  <si>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</si>
  <si>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</si>
  <si>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</si>
  <si>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</si>
  <si>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</si>
  <si>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</si>
  <si>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</si>
  <si>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</si>
  <si>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</si>
  <si>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</si>
  <si>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</si>
  <si>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</si>
  <si>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</si>
  <si>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</si>
  <si>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</si>
  <si>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</si>
  <si>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</si>
  <si>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</si>
  <si>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</si>
  <si>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</si>
  <si>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</si>
  <si>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</si>
  <si>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</si>
  <si>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</si>
  <si>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</si>
  <si>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</si>
  <si>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</si>
  <si>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</si>
  <si>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</si>
  <si>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</si>
  <si>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</si>
  <si>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</si>
  <si>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</si>
  <si>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</si>
  <si>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</si>
  <si>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</si>
  <si>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</si>
  <si>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</si>
  <si>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</si>
  <si>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</si>
  <si>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</si>
  <si>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</si>
  <si>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</si>
  <si>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</si>
  <si>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</si>
  <si>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</si>
  <si>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</si>
  <si>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</si>
  <si>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</si>
  <si>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</si>
  <si>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</si>
  <si>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</si>
  <si>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</si>
  <si>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</si>
  <si>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</si>
  <si>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</si>
  <si>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</si>
  <si>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</si>
  <si>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</si>
  <si>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</si>
  <si>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</si>
  <si>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</si>
  <si>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</si>
  <si>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</si>
  <si>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</si>
  <si>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</si>
  <si>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</si>
  <si>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</si>
  <si>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</si>
  <si>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</si>
  <si>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</si>
  <si>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</si>
  <si>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</si>
  <si>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</si>
  <si>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</si>
  <si>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</si>
  <si>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</si>
  <si>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</si>
  <si>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</si>
  <si>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</si>
  <si>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</si>
  <si>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</si>
  <si>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</si>
  <si>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</si>
  <si>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</si>
  <si>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</si>
  <si>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</si>
  <si>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</si>
  <si>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</si>
  <si>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</si>
  <si>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</si>
  <si>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</si>
  <si>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</si>
  <si>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</si>
  <si>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</si>
  <si>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</si>
  <si>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</si>
  <si>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</si>
  <si>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</si>
  <si>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</si>
  <si>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</si>
  <si>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</si>
  <si>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</si>
  <si>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</si>
  <si>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</si>
  <si>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</si>
  <si>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</si>
  <si>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</si>
  <si>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</si>
  <si>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</si>
  <si>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</si>
  <si>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</si>
  <si>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</si>
  <si>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</si>
  <si>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</si>
  <si>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</si>
  <si>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</si>
  <si>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</si>
  <si>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</si>
  <si>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</si>
  <si>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</si>
  <si>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</si>
  <si>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</si>
  <si>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</si>
  <si>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</si>
  <si>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</si>
  <si>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</si>
  <si>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</si>
  <si>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</si>
  <si>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</si>
  <si>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</si>
  <si>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</si>
  <si>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</si>
  <si>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</si>
  <si>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</si>
  <si>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</si>
  <si>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</si>
  <si>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</si>
  <si>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</si>
  <si>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</si>
  <si>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</si>
  <si>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</si>
  <si>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</si>
  <si>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</si>
  <si>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</si>
  <si>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</si>
  <si>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</si>
  <si>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</si>
  <si>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</si>
  <si>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</si>
  <si>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</si>
  <si>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</si>
  <si>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</si>
  <si>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</si>
  <si>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</si>
  <si>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</si>
  <si>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</si>
  <si>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</si>
  <si>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</si>
  <si>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</si>
  <si>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</si>
  <si>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</si>
  <si>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</si>
  <si>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</si>
  <si>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</si>
  <si>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</si>
  <si>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</si>
  <si>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</si>
  <si>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</si>
  <si>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</si>
  <si>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</si>
  <si>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</si>
  <si>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</si>
  <si>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</si>
  <si>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</si>
  <si>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</si>
  <si>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</si>
  <si>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</si>
  <si>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</si>
  <si>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</si>
  <si>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</si>
  <si>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</si>
  <si>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</si>
  <si>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</si>
  <si>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</si>
  <si>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</si>
  <si>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</si>
  <si>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</si>
  <si>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</si>
  <si>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</si>
  <si>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</si>
  <si>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</si>
  <si>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</si>
  <si>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</si>
  <si>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</si>
  <si>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</si>
  <si>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</si>
  <si>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</si>
  <si>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</si>
  <si>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</si>
  <si>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</si>
  <si>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</si>
  <si>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</si>
  <si>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</si>
  <si>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</si>
  <si>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</si>
  <si>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</si>
  <si>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</si>
  <si>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</si>
  <si>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</si>
  <si>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</si>
  <si>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</si>
  <si>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</si>
  <si>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</si>
  <si>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</si>
  <si>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</si>
  <si>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</si>
  <si>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</si>
  <si>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</si>
  <si>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</si>
  <si>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</si>
  <si>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</si>
  <si>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</si>
  <si>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</si>
  <si>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</si>
  <si>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</si>
  <si>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</si>
  <si>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</si>
  <si>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</si>
  <si>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</si>
  <si>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</si>
  <si>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</si>
  <si>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</si>
  <si>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</si>
  <si>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</si>
  <si>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</si>
  <si>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</si>
  <si>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</si>
  <si>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</si>
  <si>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</si>
  <si>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</si>
  <si>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</si>
  <si>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</si>
  <si>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</si>
  <si>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</si>
  <si>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</si>
  <si>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</si>
  <si>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</si>
  <si>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</si>
  <si>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</si>
  <si>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</si>
  <si>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</si>
  <si>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</si>
  <si>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</si>
  <si>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</si>
  <si>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</si>
  <si>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</si>
  <si>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</si>
  <si>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</si>
  <si>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</si>
  <si>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</si>
  <si>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</si>
  <si>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</si>
  <si>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</si>
  <si>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</si>
  <si>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</si>
  <si>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</si>
  <si>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</si>
  <si>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</si>
  <si>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</si>
  <si>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</si>
  <si>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</si>
  <si>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</si>
  <si>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</si>
  <si>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</si>
  <si>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</si>
  <si>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</si>
  <si>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</si>
  <si>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</si>
  <si>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</si>
  <si>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</si>
  <si>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</si>
  <si>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</si>
  <si>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</si>
  <si>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</si>
  <si>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</si>
  <si>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</si>
  <si>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</si>
  <si>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</si>
  <si>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</si>
  <si>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</si>
  <si>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</si>
  <si>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</si>
  <si>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</si>
  <si>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</si>
  <si>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</si>
  <si>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</si>
  <si>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</si>
  <si>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</si>
  <si>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</si>
  <si>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</si>
  <si>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</si>
  <si>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</si>
  <si>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</si>
  <si>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</si>
  <si>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</si>
  <si>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</si>
  <si>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</si>
  <si>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</si>
  <si>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</si>
  <si>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</si>
  <si>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</si>
  <si>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</si>
  <si>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</si>
  <si>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</si>
  <si>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</si>
  <si>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</si>
  <si>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</si>
  <si>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</si>
  <si>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</si>
  <si>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</si>
  <si>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</si>
  <si>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</si>
  <si>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</si>
  <si>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</si>
  <si>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</si>
  <si>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</si>
  <si>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</si>
  <si>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</si>
  <si>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</si>
  <si>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</si>
  <si>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</si>
  <si>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</si>
  <si>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</si>
  <si>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</si>
  <si>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</si>
  <si>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</si>
  <si>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</si>
  <si>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</si>
  <si>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</si>
  <si>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</si>
  <si>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</si>
  <si>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</si>
  <si>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</si>
  <si>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</si>
  <si>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</si>
  <si>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</si>
  <si>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</si>
  <si>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</si>
  <si>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</si>
  <si>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</si>
  <si>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</si>
  <si>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</si>
  <si>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</si>
  <si>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</si>
  <si>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</si>
  <si>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</si>
  <si>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</si>
  <si>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</si>
  <si>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</si>
  <si>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</si>
  <si>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</si>
  <si>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</si>
  <si>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</si>
  <si>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</si>
  <si>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</si>
  <si>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</si>
  <si>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</si>
  <si>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</si>
  <si>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</si>
  <si>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</si>
  <si>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</si>
  <si>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</si>
  <si>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</si>
  <si>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</si>
  <si>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</si>
  <si>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</si>
  <si>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</si>
  <si>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</si>
  <si>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</si>
  <si>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</si>
  <si>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</si>
  <si>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</si>
  <si>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</si>
  <si>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</si>
  <si>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</si>
  <si>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</si>
  <si>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</si>
  <si>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</si>
  <si>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</si>
  <si>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</si>
  <si>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</si>
  <si>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</si>
  <si>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</si>
  <si>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</si>
  <si>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</si>
  <si>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</si>
  <si>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</si>
  <si>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</si>
  <si>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</si>
  <si>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</si>
  <si>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</si>
  <si>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</si>
  <si>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</si>
  <si>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</si>
  <si>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</si>
  <si>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</si>
  <si>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</si>
  <si>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</si>
  <si>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</si>
  <si>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</si>
  <si>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</si>
  <si>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</si>
  <si>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</si>
  <si>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</si>
  <si>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</si>
  <si>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</si>
  <si>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</si>
  <si>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</si>
  <si>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</si>
  <si>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</si>
  <si>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</si>
  <si>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</si>
  <si>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</si>
  <si>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</si>
  <si>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</si>
  <si>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</si>
  <si>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</si>
  <si>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</si>
  <si>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</si>
  <si>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</si>
  <si>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</si>
  <si>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</si>
  <si>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</si>
  <si>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</si>
  <si>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</si>
  <si>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</si>
  <si>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</si>
  <si>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</si>
  <si>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</si>
  <si>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</si>
  <si>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</si>
  <si>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</si>
  <si>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</si>
  <si>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</si>
  <si>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</si>
  <si>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</si>
  <si>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</si>
  <si>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</si>
  <si>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</si>
  <si>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</si>
  <si>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</si>
  <si>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</si>
  <si>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</si>
  <si>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</si>
  <si>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</si>
  <si>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</si>
  <si>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</si>
  <si>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</si>
  <si>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</si>
  <si>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</si>
  <si>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</si>
  <si>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</si>
  <si>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</si>
  <si>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</si>
  <si>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</si>
  <si>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</si>
  <si>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</si>
  <si>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</si>
  <si>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</si>
  <si>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</si>
  <si>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</si>
  <si>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</si>
  <si>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</si>
  <si>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</si>
  <si>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</si>
  <si>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</si>
  <si>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</si>
  <si>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</si>
  <si>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</si>
  <si>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</si>
  <si>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</si>
  <si>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</si>
  <si>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</si>
  <si>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</si>
  <si>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</si>
  <si>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</si>
  <si>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</si>
  <si>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</si>
  <si>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</si>
  <si>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</si>
  <si>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</si>
  <si>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</si>
  <si>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</si>
  <si>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</si>
  <si>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</si>
  <si>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</si>
  <si>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</si>
  <si>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</si>
  <si>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</si>
  <si>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</si>
  <si>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</si>
  <si>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</si>
  <si>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</si>
  <si>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</si>
  <si>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</si>
  <si>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</si>
  <si>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</si>
  <si>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</si>
  <si>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</si>
  <si>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</si>
  <si>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</si>
  <si>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</si>
  <si>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</si>
  <si>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</si>
  <si>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</si>
  <si>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</si>
  <si>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</si>
  <si>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</si>
  <si>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</si>
  <si>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</si>
  <si>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</si>
  <si>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</si>
  <si>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</si>
  <si>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</si>
  <si>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</si>
  <si>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</si>
  <si>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</si>
  <si>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</si>
  <si>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</si>
  <si>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</si>
  <si>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</si>
  <si>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</si>
  <si>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</si>
  <si>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</si>
  <si>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</si>
  <si>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</si>
  <si>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</si>
  <si>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</si>
  <si>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</si>
  <si>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</si>
  <si>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</si>
  <si>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</si>
  <si>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</si>
  <si>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</si>
  <si>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</si>
  <si>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</si>
  <si>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</si>
  <si>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</si>
  <si>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</si>
  <si>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</si>
  <si>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</si>
  <si>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</si>
  <si>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</si>
  <si>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</si>
  <si>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</si>
  <si>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</si>
  <si>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</si>
  <si>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</si>
  <si>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</si>
  <si>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</si>
  <si>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</si>
  <si>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</si>
  <si>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</si>
  <si>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</si>
  <si>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</si>
  <si>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</si>
  <si>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</si>
  <si>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</si>
  <si>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</si>
  <si>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</si>
  <si>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</si>
  <si>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</si>
  <si>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</si>
  <si>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</si>
  <si>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</si>
  <si>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</si>
  <si>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</si>
  <si>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</si>
  <si>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</si>
  <si>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</si>
  <si>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</si>
  <si>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</si>
  <si>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</si>
  <si>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</si>
  <si>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</si>
  <si>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</si>
  <si>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</si>
  <si>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</si>
  <si>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</si>
  <si>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</si>
  <si>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</si>
  <si>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</si>
  <si>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</si>
  <si>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</si>
  <si>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</si>
  <si>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</si>
  <si>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</si>
  <si>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</si>
  <si>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</si>
  <si>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</si>
  <si>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</si>
  <si>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</si>
  <si>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</si>
  <si>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</si>
  <si>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</si>
  <si>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</si>
  <si>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</si>
  <si>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</si>
  <si>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</si>
  <si>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</si>
  <si>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</si>
  <si>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</si>
  <si>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</si>
  <si>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</si>
  <si>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</si>
  <si>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</si>
  <si>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</si>
  <si>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</si>
  <si>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</si>
  <si>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</si>
  <si>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</si>
  <si>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</si>
  <si>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</si>
  <si>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</si>
  <si>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</si>
  <si>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</si>
  <si>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</si>
  <si>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</si>
  <si>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</si>
  <si>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</si>
  <si>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</si>
  <si>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</si>
  <si>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</si>
  <si>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</si>
  <si>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</si>
  <si>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</si>
  <si>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</si>
  <si>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</si>
  <si>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</si>
  <si>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</si>
  <si>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</si>
  <si>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</si>
  <si>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</si>
  <si>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</si>
  <si>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</si>
  <si>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</si>
  <si>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</si>
  <si>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</si>
  <si>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</si>
  <si>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</si>
  <si>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</si>
  <si>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</si>
  <si>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</si>
  <si>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</si>
  <si>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</si>
  <si>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</si>
  <si>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</si>
  <si>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</si>
  <si>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</si>
  <si>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</si>
  <si>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</si>
  <si>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</si>
  <si>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</si>
  <si>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</si>
  <si>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</si>
  <si>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</si>
  <si>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</si>
  <si>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</si>
  <si>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</si>
  <si>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</si>
  <si>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</si>
  <si>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</si>
  <si>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</si>
  <si>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</si>
  <si>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</si>
  <si>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</si>
  <si>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</si>
  <si>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</si>
  <si>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</si>
  <si>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</si>
  <si>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</si>
  <si>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</si>
  <si>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</si>
  <si>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</si>
  <si>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</si>
  <si>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</si>
  <si>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</si>
  <si>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</si>
  <si>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</si>
  <si>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</si>
  <si>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</si>
  <si>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</si>
  <si>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</si>
  <si>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</si>
  <si>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</si>
  <si>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</si>
  <si>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</si>
  <si>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</si>
  <si>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</si>
  <si>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</si>
  <si>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</si>
  <si>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</si>
  <si>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</si>
  <si>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</si>
  <si>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</si>
  <si>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</si>
  <si>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</si>
  <si>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</si>
  <si>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</si>
  <si>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</si>
  <si>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</si>
  <si>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</si>
  <si>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</si>
  <si>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</si>
  <si>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</si>
  <si>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</si>
  <si>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</si>
  <si>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</si>
  <si>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</si>
  <si>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</si>
  <si>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</si>
  <si>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</si>
  <si>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</si>
  <si>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</si>
  <si>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</si>
  <si>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</si>
  <si>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</si>
  <si>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</si>
  <si>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</si>
  <si>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</si>
  <si>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</si>
  <si>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</si>
  <si>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</si>
  <si>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</si>
  <si>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</si>
  <si>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</si>
  <si>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</si>
  <si>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</si>
  <si>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</si>
  <si>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</si>
  <si>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</si>
  <si>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</si>
  <si>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</si>
  <si>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</si>
  <si>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</si>
  <si>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</si>
  <si>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</si>
  <si>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</si>
  <si>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</si>
  <si>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</si>
  <si>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</si>
  <si>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</si>
  <si>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</si>
  <si>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</si>
  <si>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</si>
  <si>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</si>
  <si>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</si>
  <si>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</si>
  <si>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</si>
  <si>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</si>
  <si>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</si>
  <si>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</si>
  <si>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</si>
  <si>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</si>
  <si>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</si>
  <si>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</si>
  <si>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</si>
  <si>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</si>
  <si>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</si>
  <si>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</si>
  <si>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</si>
  <si>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</si>
  <si>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</si>
  <si>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</si>
  <si>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</si>
  <si>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</si>
  <si>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</si>
  <si>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</si>
  <si>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</si>
  <si>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</si>
  <si>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</si>
  <si>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</si>
  <si>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</si>
  <si>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</si>
  <si>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</si>
  <si>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</si>
  <si>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</si>
  <si>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</si>
  <si>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</si>
  <si>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</si>
  <si>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</si>
  <si>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</si>
  <si>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</si>
  <si>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</si>
  <si>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</si>
  <si>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</si>
  <si>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</si>
  <si>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</si>
  <si>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</si>
  <si>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</si>
  <si>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</si>
  <si>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</si>
  <si>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</si>
  <si>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</si>
  <si>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</si>
  <si>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</si>
  <si>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</si>
  <si>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</si>
  <si>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</si>
  <si>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</si>
  <si>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</si>
  <si>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</si>
  <si>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</si>
  <si>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</si>
  <si>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</si>
  <si>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</si>
  <si>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</si>
  <si>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</si>
  <si>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</si>
  <si>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</si>
  <si>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</si>
  <si>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</si>
  <si>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</si>
  <si>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</si>
  <si>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</si>
  <si>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</si>
  <si>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</si>
  <si>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</si>
  <si>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</si>
  <si>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</si>
  <si>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</si>
  <si>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</si>
  <si>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</si>
  <si>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</si>
  <si>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</si>
  <si>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</si>
  <si>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</si>
  <si>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</si>
  <si>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</si>
  <si>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</si>
  <si>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</si>
  <si>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</si>
  <si>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</si>
  <si>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</si>
  <si>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</si>
  <si>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</si>
  <si>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</si>
  <si>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</si>
  <si>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</si>
  <si>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</si>
  <si>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</si>
  <si>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</si>
  <si>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</si>
  <si>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</si>
  <si>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</si>
  <si>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</si>
  <si>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</si>
  <si>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</si>
  <si>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</si>
  <si>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</si>
  <si>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</si>
  <si>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</si>
  <si>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</si>
  <si>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</si>
  <si>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</si>
  <si>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</si>
  <si>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</si>
  <si>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</si>
  <si>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</si>
  <si>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</si>
  <si>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</si>
  <si>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</si>
  <si>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</si>
  <si>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</si>
  <si>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</si>
  <si>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</si>
  <si>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</si>
  <si>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</si>
  <si>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</si>
  <si>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</si>
  <si>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</si>
  <si>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</si>
  <si>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</si>
  <si>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</si>
  <si>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</si>
  <si>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</si>
  <si>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</si>
  <si>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</si>
  <si>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</si>
  <si>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</si>
  <si>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</si>
  <si>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</si>
  <si>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</si>
  <si>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</si>
  <si>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</si>
  <si>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</si>
  <si>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</si>
  <si>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</si>
  <si>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</si>
  <si>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</si>
  <si>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</si>
  <si>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</si>
  <si>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</si>
  <si>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</si>
  <si>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</si>
  <si>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</si>
  <si>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</si>
  <si>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</si>
  <si>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</si>
  <si>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</si>
  <si>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</si>
  <si>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</si>
  <si>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</si>
  <si>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</si>
  <si>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</si>
  <si>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</si>
  <si>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</si>
  <si>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</si>
  <si>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</si>
  <si>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</si>
  <si>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</si>
  <si>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</si>
  <si>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</si>
  <si>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</si>
  <si>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</si>
  <si>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</si>
  <si>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</si>
  <si>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</si>
  <si>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</si>
  <si>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</si>
  <si>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</si>
  <si>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</si>
  <si>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</si>
  <si>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</si>
  <si>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</si>
  <si>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</si>
  <si>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</si>
  <si>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</si>
  <si>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</si>
  <si>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</si>
  <si>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</si>
  <si>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</si>
  <si>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</si>
  <si>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</si>
  <si>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</si>
  <si>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</si>
  <si>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</si>
  <si>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</si>
  <si>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</si>
  <si>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</si>
  <si>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</si>
  <si>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</si>
  <si>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</si>
  <si>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</si>
  <si>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</si>
  <si>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</si>
  <si>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</si>
  <si>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</si>
  <si>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</si>
  <si>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</si>
  <si>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</si>
  <si>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</si>
  <si>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</si>
  <si>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</si>
  <si>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</si>
  <si>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</si>
  <si>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</si>
  <si>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</si>
  <si>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</si>
  <si>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</si>
  <si>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</si>
  <si>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</si>
  <si>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</si>
  <si>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</si>
  <si>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</si>
  <si>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</si>
  <si>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</si>
  <si>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</si>
  <si>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</si>
  <si>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</si>
  <si>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</si>
  <si>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</si>
  <si>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</si>
  <si>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</si>
  <si>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</si>
  <si>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</si>
  <si>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</si>
  <si>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</si>
  <si>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</si>
  <si>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</si>
  <si>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</si>
  <si>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</si>
  <si>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</si>
  <si>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</si>
  <si>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</si>
  <si>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</si>
  <si>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</si>
  <si>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</si>
  <si>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</si>
  <si>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</si>
  <si>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</si>
  <si>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</si>
  <si>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</si>
  <si>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</si>
  <si>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</si>
  <si>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</si>
  <si>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</si>
  <si>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</si>
  <si>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</si>
  <si>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</si>
  <si>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</si>
  <si>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</si>
  <si>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</si>
  <si>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</si>
  <si>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</si>
  <si>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</si>
  <si>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</si>
  <si>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</si>
  <si>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</si>
  <si>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</si>
  <si>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</si>
  <si>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</si>
  <si>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</si>
  <si>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</si>
  <si>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</si>
  <si>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</si>
  <si>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</si>
  <si>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</si>
  <si>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</si>
  <si>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</si>
  <si>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</si>
  <si>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</si>
  <si>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</si>
  <si>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</si>
  <si>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</si>
  <si>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</si>
  <si>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</si>
  <si>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</si>
  <si>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</si>
  <si>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</si>
  <si>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</si>
  <si>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</si>
  <si>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</si>
  <si>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</si>
  <si>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</si>
  <si>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</si>
  <si>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</si>
  <si>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</si>
  <si>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</si>
  <si>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</si>
  <si>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</si>
  <si>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</si>
  <si>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</si>
  <si>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</si>
  <si>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</si>
  <si>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</si>
  <si>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</si>
  <si>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</si>
  <si>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</si>
  <si>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</si>
  <si>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</si>
  <si>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</si>
  <si>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</si>
  <si>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</si>
  <si>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</si>
  <si>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</si>
  <si>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</si>
  <si>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</si>
  <si>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</si>
  <si>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</si>
  <si>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</si>
  <si>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</si>
  <si>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</si>
  <si>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</si>
  <si>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</si>
  <si>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</si>
  <si>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</si>
  <si>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</si>
  <si>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</si>
  <si>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</si>
  <si>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</si>
  <si>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</si>
  <si>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</si>
  <si>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</si>
  <si>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</si>
  <si>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</si>
  <si>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</si>
  <si>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</si>
  <si>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</si>
  <si>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</si>
  <si>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</si>
  <si>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</si>
  <si>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</si>
  <si>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</si>
  <si>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</si>
  <si>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</si>
  <si>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</si>
  <si>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</si>
  <si>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</si>
  <si>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</si>
  <si>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</si>
  <si>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</si>
  <si>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</si>
  <si>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</si>
  <si>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</si>
  <si>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</si>
  <si>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</si>
  <si>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</si>
  <si>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</si>
  <si>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</si>
  <si>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</si>
  <si>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</si>
  <si>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</si>
  <si>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</si>
  <si>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</si>
  <si>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</si>
  <si>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</si>
  <si>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</si>
  <si>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</si>
  <si>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</si>
  <si>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</si>
  <si>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</si>
  <si>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</si>
  <si>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</si>
  <si>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</si>
  <si>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</si>
  <si>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</si>
  <si>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</si>
  <si>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</si>
  <si>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</si>
  <si>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</si>
  <si>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</si>
  <si>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</si>
  <si>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</si>
  <si>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</si>
  <si>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</si>
  <si>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</si>
  <si>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</si>
  <si>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</si>
  <si>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</si>
  <si>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</si>
  <si>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</si>
  <si>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</si>
  <si>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</si>
  <si>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</si>
  <si>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</si>
  <si>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</si>
  <si>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</si>
  <si>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</si>
  <si>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</si>
  <si>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</si>
  <si>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</si>
  <si>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</si>
  <si>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</si>
  <si>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</si>
  <si>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</si>
  <si>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</si>
  <si>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</si>
  <si>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</si>
  <si>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</si>
  <si>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</si>
  <si>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</si>
  <si>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</si>
  <si>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</si>
  <si>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</si>
  <si>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</si>
  <si>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</si>
  <si>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</si>
  <si>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</si>
  <si>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</si>
  <si>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</si>
  <si>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</si>
  <si>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</si>
  <si>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</si>
  <si>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</si>
  <si>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</si>
  <si>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</si>
  <si>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</si>
  <si>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</si>
  <si>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</si>
  <si>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</si>
  <si>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</si>
  <si>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</si>
  <si>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</si>
  <si>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</si>
  <si>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</si>
  <si>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</si>
  <si>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</si>
  <si>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</si>
  <si>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</si>
  <si>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</si>
  <si>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</si>
  <si>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</si>
  <si>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</si>
  <si>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</si>
  <si>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</si>
  <si>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</si>
  <si>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</si>
  <si>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</si>
  <si>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</si>
  <si>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</si>
  <si>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</si>
  <si>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</si>
  <si>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</si>
  <si>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</si>
  <si>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</si>
  <si>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</si>
  <si>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</si>
  <si>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</si>
  <si>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</si>
  <si>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</si>
  <si>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</si>
  <si>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</si>
  <si>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</si>
  <si>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</si>
  <si>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</si>
  <si>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</si>
  <si>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</si>
  <si>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</si>
  <si>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</si>
  <si>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</si>
  <si>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</si>
  <si>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</si>
  <si>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</si>
  <si>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</si>
  <si>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</si>
  <si>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</si>
  <si>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</si>
  <si>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</si>
  <si>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</si>
  <si>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</si>
  <si>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</si>
  <si>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</si>
  <si>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</si>
  <si>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</si>
  <si>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</si>
  <si>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</si>
  <si>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</si>
  <si>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</si>
  <si>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</si>
  <si>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</si>
  <si>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</si>
  <si>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</si>
  <si>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</si>
  <si>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</si>
  <si>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</si>
  <si>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</si>
  <si>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</si>
  <si>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</si>
  <si>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</si>
  <si>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</si>
  <si>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</si>
  <si>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</si>
  <si>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</si>
  <si>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</si>
  <si>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</si>
  <si>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</si>
  <si>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</si>
  <si>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</si>
  <si>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</si>
  <si>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</si>
  <si>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</si>
  <si>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</si>
  <si>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</si>
  <si>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</si>
  <si>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</si>
  <si>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</si>
  <si>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</si>
  <si>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</si>
  <si>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</si>
  <si>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</si>
  <si>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</si>
  <si>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</si>
  <si>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</si>
  <si>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</si>
  <si>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</si>
  <si>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</si>
  <si>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</si>
  <si>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</si>
  <si>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</si>
  <si>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</si>
  <si>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</si>
  <si>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</si>
  <si>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</si>
  <si>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</si>
  <si>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</si>
  <si>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</si>
  <si>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</si>
  <si>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</si>
  <si>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</si>
  <si>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</si>
  <si>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</si>
  <si>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</si>
  <si>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</si>
  <si>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</si>
  <si>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</si>
  <si>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</si>
  <si>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</si>
  <si>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</si>
  <si>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</si>
  <si>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</si>
  <si>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</si>
  <si>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</si>
  <si>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</si>
  <si>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</si>
  <si>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</si>
  <si>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</si>
  <si>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</si>
  <si>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</si>
  <si>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</si>
  <si>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</si>
  <si>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</si>
  <si>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</si>
  <si>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</si>
  <si>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</si>
  <si>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</si>
  <si>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</si>
  <si>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</si>
  <si>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</si>
  <si>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</si>
  <si>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</si>
  <si>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</si>
  <si>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</si>
  <si>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</si>
  <si>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</si>
  <si>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</si>
  <si>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</si>
  <si>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</si>
  <si>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</si>
  <si>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</si>
  <si>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</si>
  <si>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</si>
  <si>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</si>
  <si>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</si>
  <si>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</si>
  <si>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</si>
  <si>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</si>
  <si>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</si>
  <si>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</si>
  <si>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</si>
  <si>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</si>
  <si>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</si>
  <si>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</si>
  <si>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</si>
  <si>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</si>
  <si>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</si>
  <si>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</si>
  <si>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</si>
  <si>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</si>
  <si>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</si>
  <si>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</si>
  <si>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</si>
  <si>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</si>
  <si>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</si>
  <si>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</si>
  <si>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</si>
  <si>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</si>
  <si>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</si>
  <si>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</si>
  <si>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</si>
  <si>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</si>
  <si>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</si>
  <si>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</si>
  <si>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</si>
  <si>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</si>
  <si>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</si>
  <si>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</si>
  <si>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</si>
  <si>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</si>
  <si>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</si>
  <si>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</si>
  <si>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</si>
  <si>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</si>
  <si>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</si>
  <si>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</si>
  <si>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</si>
  <si>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</si>
  <si>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</si>
  <si>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</si>
  <si>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</si>
  <si>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</si>
  <si>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</si>
  <si>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</si>
  <si>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</si>
  <si>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</si>
  <si>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</si>
  <si>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</si>
  <si>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</si>
  <si>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</si>
  <si>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</si>
  <si>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</si>
  <si>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</si>
  <si>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</si>
  <si>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</si>
  <si>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</si>
  <si>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</si>
  <si>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</si>
  <si>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</si>
  <si>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</si>
  <si>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</si>
  <si>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</si>
  <si>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</si>
  <si>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</si>
  <si>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</si>
  <si>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</si>
  <si>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</si>
  <si>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</si>
  <si>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</si>
  <si>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</si>
  <si>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</si>
  <si>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</si>
  <si>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</si>
  <si>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</si>
  <si>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</si>
  <si>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</si>
  <si>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</si>
  <si>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</si>
  <si>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</si>
  <si>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</si>
  <si>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</si>
  <si>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</si>
  <si>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</si>
  <si>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</si>
  <si>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</si>
  <si>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</si>
  <si>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</si>
  <si>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</si>
  <si>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</si>
  <si>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</si>
  <si>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</si>
  <si>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</si>
  <si>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</si>
  <si>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</si>
  <si>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</si>
  <si>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</si>
  <si>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</si>
  <si>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</si>
  <si>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</si>
  <si>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</si>
  <si>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</si>
  <si>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</si>
  <si>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</si>
  <si>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</si>
  <si>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</si>
  <si>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</si>
  <si>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</si>
  <si>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</si>
  <si>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</si>
  <si>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</si>
  <si>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</si>
  <si>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</si>
  <si>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</si>
  <si>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</si>
  <si>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</si>
  <si>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</si>
  <si>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</si>
  <si>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</si>
  <si>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</si>
  <si>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</si>
  <si>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</si>
  <si>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</si>
  <si>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</si>
  <si>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</si>
  <si>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</si>
  <si>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</si>
  <si>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</si>
  <si>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</si>
  <si>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</si>
  <si>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</si>
  <si>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</si>
  <si>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</si>
  <si>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</si>
  <si>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</si>
  <si>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</si>
  <si>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</si>
  <si>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</si>
  <si>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</si>
  <si>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</si>
  <si>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</si>
  <si>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</si>
  <si>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</si>
  <si>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</si>
  <si>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</si>
  <si>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</si>
  <si>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</si>
  <si>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</si>
  <si>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</si>
  <si>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</si>
  <si>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</si>
  <si>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</si>
  <si>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</si>
  <si>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</si>
  <si>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</si>
  <si>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</si>
  <si>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</si>
  <si>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</si>
  <si>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</si>
  <si>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</si>
  <si>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</si>
  <si>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</si>
  <si>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</si>
  <si>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</si>
  <si>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</si>
  <si>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</si>
  <si>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</si>
  <si>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</si>
  <si>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</si>
  <si>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</si>
  <si>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</si>
  <si>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</si>
  <si>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</si>
  <si>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</si>
  <si>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</si>
  <si>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</si>
  <si>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</si>
  <si>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</si>
  <si>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</si>
  <si>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</si>
  <si>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</si>
  <si>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</si>
  <si>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</si>
  <si>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</si>
  <si>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</si>
  <si>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</si>
  <si>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</si>
  <si>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</si>
  <si>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</si>
  <si>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</si>
  <si>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</si>
  <si>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</si>
  <si>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</si>
  <si>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</si>
  <si>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</si>
  <si>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</si>
  <si>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</si>
  <si>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</si>
  <si>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</si>
  <si>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</si>
  <si>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</si>
  <si>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</si>
  <si>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</si>
  <si>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</si>
  <si>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</si>
  <si>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</si>
  <si>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</si>
  <si>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</si>
  <si>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</si>
  <si>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</si>
  <si>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</si>
  <si>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</si>
  <si>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</si>
  <si>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</si>
  <si>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</si>
  <si>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</si>
  <si>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</si>
  <si>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</si>
  <si>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</si>
  <si>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</si>
  <si>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</si>
  <si>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</si>
  <si>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</si>
  <si>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</si>
  <si>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</si>
  <si>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</si>
  <si>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</si>
  <si>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</si>
  <si>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</si>
  <si>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</si>
  <si>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</si>
  <si>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</si>
  <si>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</si>
  <si>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</si>
  <si>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</si>
  <si>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</si>
  <si>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</si>
  <si>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</si>
  <si>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</si>
  <si>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</si>
  <si>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</si>
  <si>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</si>
  <si>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</si>
  <si>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</si>
  <si>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</si>
  <si>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</si>
  <si>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</si>
  <si>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</si>
  <si>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</si>
  <si>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</si>
  <si>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</si>
  <si>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</si>
  <si>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</si>
  <si>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</si>
  <si>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</si>
  <si>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</si>
  <si>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</si>
  <si>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</si>
  <si>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</si>
  <si>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</si>
  <si>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</si>
  <si>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</si>
  <si>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</si>
  <si>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</si>
  <si>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</si>
  <si>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</si>
  <si>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</si>
  <si>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</si>
  <si>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</si>
  <si>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</si>
  <si>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</si>
  <si>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</si>
  <si>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</si>
  <si>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</si>
  <si>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</si>
  <si>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</si>
  <si>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</si>
  <si>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</si>
  <si>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</si>
  <si>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</si>
  <si>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</si>
  <si>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</si>
  <si>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</si>
  <si>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</si>
  <si>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</si>
  <si>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</si>
  <si>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</si>
  <si>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</si>
  <si>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</si>
  <si>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</si>
  <si>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</si>
  <si>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</si>
  <si>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</si>
  <si>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</si>
  <si>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</si>
  <si>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</si>
  <si>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</si>
  <si>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</si>
  <si>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</si>
  <si>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</si>
  <si>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</si>
  <si>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</si>
  <si>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</si>
  <si>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</si>
  <si>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</si>
  <si>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</si>
  <si>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</si>
  <si>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</si>
  <si>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</si>
  <si>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</si>
  <si>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</si>
  <si>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</si>
  <si>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</si>
  <si>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</si>
  <si>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</si>
  <si>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</si>
  <si>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</si>
  <si>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</si>
  <si>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</si>
  <si>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</si>
  <si>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</si>
  <si>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</si>
  <si>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</si>
  <si>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</si>
  <si>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</si>
  <si>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</si>
  <si>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</si>
  <si>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</si>
  <si>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</si>
  <si>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</si>
  <si>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</si>
  <si>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</si>
  <si>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</si>
  <si>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</si>
  <si>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</si>
  <si>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</si>
  <si>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</si>
  <si>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</si>
  <si>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</si>
  <si>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</si>
  <si>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</si>
  <si>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</si>
  <si>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</si>
  <si>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</si>
  <si>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</si>
  <si>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</si>
  <si>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</si>
  <si>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</si>
  <si>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</si>
  <si>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</si>
  <si>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</si>
  <si>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</si>
  <si>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</si>
  <si>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</si>
  <si>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</si>
  <si>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</si>
  <si>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</si>
  <si>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</si>
  <si>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</si>
  <si>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</si>
  <si>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</si>
  <si>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</si>
  <si>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</si>
  <si>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</si>
  <si>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</si>
  <si>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</si>
  <si>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</si>
  <si>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</si>
  <si>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</si>
  <si>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</si>
  <si>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</si>
  <si>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</si>
  <si>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</si>
  <si>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</si>
  <si>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</si>
  <si>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</si>
  <si>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</si>
  <si>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</si>
  <si>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</si>
  <si>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</si>
  <si>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</si>
  <si>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</si>
  <si>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</si>
  <si>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</si>
  <si>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</si>
  <si>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</si>
  <si>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</si>
  <si>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</si>
  <si>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</si>
  <si>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</si>
  <si>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</si>
  <si>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</si>
  <si>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</si>
  <si>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</si>
  <si>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</si>
  <si>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</si>
  <si>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</si>
  <si>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</si>
  <si>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</si>
  <si>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</si>
  <si>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</si>
  <si>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</si>
  <si>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</si>
  <si>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</si>
  <si>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</si>
  <si>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</si>
  <si>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</si>
  <si>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</si>
  <si>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</si>
  <si>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</si>
  <si>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</si>
  <si>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</si>
  <si>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</si>
  <si>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</si>
  <si>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</si>
  <si>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</si>
  <si>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</si>
  <si>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</si>
  <si>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</si>
  <si>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</si>
  <si>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</si>
  <si>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</si>
  <si>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</si>
  <si>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</si>
  <si>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</si>
  <si>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</si>
  <si>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</si>
  <si>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</si>
  <si>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</si>
  <si>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</si>
  <si>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</si>
  <si>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</si>
  <si>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</si>
  <si>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</si>
  <si>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</si>
  <si>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</si>
  <si>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</si>
  <si>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</si>
  <si>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</si>
  <si>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</si>
  <si>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</si>
  <si>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</si>
  <si>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</si>
  <si>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</si>
  <si>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</si>
  <si>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</si>
  <si>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</si>
  <si>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</si>
  <si>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</si>
  <si>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</si>
  <si>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</si>
  <si>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</si>
  <si>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</si>
  <si>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</si>
  <si>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</si>
  <si>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</si>
  <si>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</si>
  <si>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</si>
  <si>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</si>
  <si>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</si>
  <si>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</si>
  <si>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</si>
  <si>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</si>
  <si>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</si>
  <si>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</si>
  <si>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</si>
  <si>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</si>
  <si>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</si>
  <si>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</si>
  <si>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</si>
  <si>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</si>
  <si>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</si>
  <si>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</si>
  <si>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</si>
  <si>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</si>
  <si>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</si>
  <si>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</si>
  <si>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</si>
  <si>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</si>
  <si>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</si>
  <si>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</si>
  <si>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</si>
  <si>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</si>
  <si>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</si>
  <si>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</si>
  <si>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</si>
  <si>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</si>
  <si>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</si>
  <si>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</si>
  <si>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</si>
  <si>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</si>
  <si>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</si>
  <si>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</si>
  <si>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</si>
  <si>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</si>
  <si>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</si>
  <si>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</si>
  <si>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</si>
  <si>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</si>
  <si>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</si>
  <si>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</si>
  <si>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</si>
  <si>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</si>
  <si>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</si>
  <si>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</si>
  <si>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</si>
  <si>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</si>
  <si>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</si>
  <si>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</si>
  <si>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</si>
  <si>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</si>
  <si>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</si>
  <si>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</si>
  <si>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</si>
  <si>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</si>
  <si>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</si>
  <si>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</si>
  <si>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</si>
  <si>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</si>
  <si>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</si>
  <si>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</si>
  <si>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</si>
  <si>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</si>
  <si>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</si>
  <si>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</si>
  <si>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</si>
  <si>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</si>
  <si>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</si>
  <si>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</si>
  <si>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</si>
  <si>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</si>
  <si>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</si>
  <si>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</si>
  <si>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</si>
  <si>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</si>
  <si>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</si>
  <si>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</si>
  <si>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</si>
  <si>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</si>
  <si>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</si>
  <si>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</si>
  <si>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</si>
  <si>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</si>
  <si>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</si>
  <si>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</si>
  <si>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</si>
  <si>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</si>
  <si>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</si>
  <si>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</si>
  <si>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</si>
  <si>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</si>
  <si>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</si>
  <si>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</si>
  <si>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</si>
  <si>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</si>
  <si>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</si>
  <si>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</si>
  <si>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</si>
  <si>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</si>
  <si>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</si>
  <si>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</si>
  <si>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</si>
  <si>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</si>
  <si>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</si>
  <si>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</si>
  <si>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</si>
  <si>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</si>
  <si>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</si>
  <si>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</si>
  <si>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</si>
  <si>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</si>
  <si>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</si>
  <si>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</si>
  <si>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</si>
  <si>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</si>
  <si>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</si>
  <si>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</si>
  <si>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</si>
  <si>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</si>
  <si>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</si>
  <si>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</si>
  <si>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</si>
  <si>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</si>
  <si>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</si>
  <si>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</si>
  <si>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</si>
  <si>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</si>
  <si>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</si>
  <si>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</si>
  <si>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</si>
  <si>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</si>
  <si>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</si>
  <si>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</si>
  <si>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</si>
  <si>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</si>
  <si>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</si>
  <si>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</si>
  <si>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</si>
  <si>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</si>
  <si>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</si>
  <si>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</si>
  <si>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</si>
  <si>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</si>
  <si>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</si>
  <si>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</si>
  <si>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</si>
  <si>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</si>
  <si>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</si>
  <si>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</si>
  <si>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</si>
  <si>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</si>
  <si>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</si>
  <si>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</si>
  <si>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</si>
  <si>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</si>
  <si>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</si>
  <si>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</si>
  <si>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</si>
  <si>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</si>
  <si>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</si>
  <si>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</si>
  <si>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</si>
  <si>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</si>
  <si>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</si>
  <si>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</si>
  <si>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</si>
  <si>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</si>
  <si>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</si>
  <si>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</si>
  <si>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</si>
  <si>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</si>
  <si>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</si>
  <si>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</si>
  <si>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</si>
  <si>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</si>
  <si>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</si>
  <si>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</si>
  <si>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</si>
  <si>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</si>
  <si>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</si>
  <si>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</si>
  <si>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</si>
  <si>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</si>
  <si>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</si>
  <si>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</si>
  <si>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</si>
  <si>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</si>
  <si>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</si>
  <si>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</si>
  <si>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</si>
  <si>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</si>
  <si>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</si>
  <si>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</si>
  <si>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</si>
  <si>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</si>
  <si>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</si>
  <si>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</si>
  <si>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</si>
  <si>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</si>
  <si>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</si>
  <si>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</si>
  <si>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</si>
  <si>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</si>
  <si>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</si>
  <si>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</si>
  <si>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</si>
  <si>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</si>
  <si>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</si>
  <si>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</si>
  <si>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</si>
  <si>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</si>
  <si>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</si>
  <si>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</si>
  <si>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</si>
  <si>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</si>
  <si>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</si>
  <si>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</si>
  <si>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</si>
  <si>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</si>
  <si>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</si>
  <si>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</si>
  <si>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</si>
  <si>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</si>
  <si>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</si>
  <si>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</si>
  <si>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</si>
  <si>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</si>
  <si>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</si>
  <si>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</si>
  <si>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</si>
  <si>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</si>
  <si>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</si>
  <si>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</si>
  <si>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</si>
  <si>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</si>
  <si>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</si>
  <si>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</si>
  <si>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</si>
  <si>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</si>
  <si>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</si>
  <si>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</si>
  <si>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</si>
  <si>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</si>
  <si>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</si>
  <si>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</si>
  <si>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</si>
  <si>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</si>
  <si>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</si>
  <si>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</si>
  <si>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</si>
  <si>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</si>
  <si>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</si>
  <si>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</si>
  <si>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</si>
  <si>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</si>
  <si>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</si>
  <si>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</si>
  <si>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</si>
  <si>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</si>
  <si>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</si>
  <si>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</si>
  <si>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</si>
  <si>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</si>
  <si>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</si>
  <si>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</si>
  <si>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</si>
  <si>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</si>
  <si>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</si>
  <si>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</si>
  <si>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</si>
  <si>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</si>
  <si>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</si>
  <si>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</si>
  <si>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</si>
  <si>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</si>
  <si>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</si>
  <si>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</si>
  <si>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</si>
  <si>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</si>
  <si>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</si>
  <si>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</si>
  <si>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</si>
  <si>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</si>
  <si>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</si>
  <si>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</si>
  <si>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</si>
  <si>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</si>
  <si>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</si>
  <si>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</si>
  <si>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</si>
  <si>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</si>
  <si>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</si>
  <si>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</si>
  <si>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</si>
  <si>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</si>
  <si>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</si>
  <si>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</si>
  <si>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</si>
  <si>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</si>
  <si>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</si>
  <si>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</si>
  <si>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</si>
  <si>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</si>
  <si>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</si>
  <si>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</si>
  <si>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</si>
  <si>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</si>
  <si>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</si>
  <si>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</si>
  <si>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</si>
  <si>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</si>
  <si>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</si>
  <si>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</si>
  <si>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</si>
  <si>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</si>
  <si>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</si>
  <si>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</si>
  <si>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</si>
  <si>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</si>
  <si>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</si>
  <si>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</si>
  <si>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</si>
  <si>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</si>
  <si>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</si>
  <si>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</si>
  <si>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</si>
  <si>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</si>
  <si>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</si>
  <si>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</si>
  <si>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</si>
  <si>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</si>
  <si>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</si>
  <si>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</si>
  <si>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</si>
  <si>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</si>
  <si>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</si>
  <si>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</si>
  <si>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</si>
  <si>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</si>
  <si>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</si>
  <si>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</si>
  <si>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</si>
  <si>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</si>
  <si>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</si>
  <si>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</si>
  <si>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</si>
  <si>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</si>
  <si>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</si>
  <si>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</si>
  <si>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</si>
  <si>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</si>
  <si>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</si>
  <si>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</si>
  <si>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</si>
  <si>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</si>
  <si>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</si>
  <si>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</si>
  <si>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</si>
  <si>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</si>
  <si>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</si>
  <si>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</si>
  <si>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</si>
  <si>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</si>
  <si>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</si>
  <si>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</si>
  <si>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</si>
  <si>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</si>
  <si>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</si>
  <si>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</si>
  <si>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</si>
  <si>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</si>
  <si>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</si>
  <si>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</si>
  <si>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</si>
  <si>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</si>
  <si>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</si>
  <si>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</si>
  <si>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</si>
  <si>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</si>
  <si>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</si>
  <si>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</si>
  <si>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</si>
  <si>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</si>
  <si>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</si>
  <si>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</si>
  <si>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</si>
  <si>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</si>
  <si>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</si>
  <si>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</si>
  <si>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</si>
  <si>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</si>
  <si>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</si>
  <si>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</si>
  <si>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</si>
  <si>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</si>
  <si>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</si>
  <si>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</si>
  <si>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</si>
  <si>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</si>
  <si>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</si>
  <si>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</si>
  <si>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</si>
  <si>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</si>
  <si>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</si>
  <si>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</si>
  <si>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</si>
  <si>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</si>
  <si>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</si>
  <si>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</si>
  <si>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</si>
  <si>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</si>
  <si>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</si>
  <si>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</si>
  <si>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</si>
  <si>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</si>
  <si>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</si>
  <si>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</si>
  <si>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</si>
  <si>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</si>
  <si>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</si>
  <si>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</si>
  <si>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</si>
  <si>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</si>
  <si>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</si>
  <si>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</si>
  <si>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</si>
  <si>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</si>
  <si>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</si>
  <si>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</si>
  <si>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</si>
  <si>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</si>
  <si>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</si>
  <si>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</si>
  <si>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</si>
  <si>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</si>
  <si>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</si>
  <si>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</si>
  <si>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</si>
  <si>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</si>
  <si>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</si>
  <si>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</si>
  <si>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</si>
  <si>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</si>
  <si>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</si>
  <si>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</si>
  <si>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</si>
  <si>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</si>
  <si>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</si>
  <si>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</si>
  <si>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</si>
  <si>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</si>
  <si>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</si>
  <si>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</si>
  <si>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</si>
  <si>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</si>
  <si>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</si>
  <si>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</si>
  <si>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</si>
  <si>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</si>
  <si>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</si>
  <si>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</si>
  <si>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</si>
  <si>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</si>
  <si>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</si>
  <si>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</si>
  <si>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</si>
  <si>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</si>
  <si>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</si>
  <si>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</si>
  <si>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</si>
  <si>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</si>
  <si>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</si>
  <si>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</si>
  <si>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</si>
  <si>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</si>
  <si>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</si>
  <si>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</si>
  <si>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</si>
  <si>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</si>
  <si>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</si>
  <si>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</si>
  <si>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</si>
  <si>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</si>
  <si>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</si>
  <si>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</si>
  <si>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</si>
  <si>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</si>
  <si>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</si>
  <si>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</si>
  <si>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</si>
  <si>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</si>
  <si>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</si>
  <si>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</si>
  <si>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</si>
  <si>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</si>
  <si>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</si>
  <si>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</si>
  <si>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</si>
  <si>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</si>
  <si>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</si>
  <si>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</si>
  <si>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</si>
  <si>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</si>
  <si>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</si>
  <si>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</si>
  <si>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</si>
  <si>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</si>
  <si>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</si>
  <si>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</si>
  <si>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</si>
  <si>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</si>
  <si>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</si>
  <si>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</si>
  <si>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</si>
  <si>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</si>
  <si>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</si>
  <si>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</si>
  <si>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</si>
  <si>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</si>
  <si>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</si>
  <si>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</si>
  <si>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</si>
  <si>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</si>
  <si>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</si>
  <si>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</si>
  <si>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</si>
  <si>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</si>
  <si>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</si>
  <si>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</si>
  <si>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</si>
  <si>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</si>
  <si>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</si>
  <si>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</si>
  <si>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</si>
  <si>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</si>
  <si>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</si>
  <si>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</si>
  <si>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</si>
  <si>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</si>
  <si>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</si>
  <si>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</si>
  <si>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</si>
  <si>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</si>
  <si>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</si>
  <si>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</si>
  <si>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</si>
  <si>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</si>
  <si>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</si>
  <si>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</si>
  <si>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</si>
  <si>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</si>
  <si>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</si>
  <si>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</si>
  <si>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</si>
  <si>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</si>
  <si>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</si>
  <si>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</si>
  <si>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</si>
  <si>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</si>
  <si>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</si>
  <si>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</si>
  <si>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</si>
  <si>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</si>
  <si>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</si>
  <si>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</si>
  <si>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</si>
  <si>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</si>
  <si>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</si>
  <si>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</si>
  <si>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</si>
  <si>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</si>
  <si>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</si>
  <si>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</si>
  <si>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</si>
  <si>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</si>
  <si>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</si>
  <si>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</si>
  <si>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</si>
  <si>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</si>
  <si>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</si>
  <si>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</si>
  <si>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</si>
  <si>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</si>
  <si>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</si>
  <si>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</si>
  <si>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</si>
  <si>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</si>
  <si>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</si>
  <si>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</si>
  <si>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</si>
  <si>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</si>
  <si>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</si>
  <si>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</si>
  <si>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</si>
  <si>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</si>
  <si>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</si>
  <si>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</si>
  <si>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</si>
  <si>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</si>
  <si>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</si>
  <si>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</si>
  <si>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</si>
  <si>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</si>
  <si>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</si>
  <si>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</si>
  <si>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</si>
  <si>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</si>
  <si>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</si>
  <si>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</si>
  <si>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</si>
  <si>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</si>
  <si>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</si>
  <si>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</si>
  <si>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</si>
  <si>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</si>
  <si>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</si>
  <si>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</si>
  <si>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</si>
  <si>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</si>
  <si>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</si>
  <si>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</si>
  <si>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</si>
  <si>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</si>
  <si>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</si>
  <si>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</si>
  <si>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</si>
  <si>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</si>
  <si>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</si>
  <si>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</si>
  <si>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</si>
  <si>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</si>
  <si>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</si>
  <si>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</si>
  <si>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</si>
  <si>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</si>
  <si>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</si>
  <si>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</si>
  <si>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</si>
  <si>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</si>
  <si>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</si>
  <si>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</si>
  <si>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</si>
  <si>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</si>
  <si>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</si>
  <si>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</si>
  <si>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</si>
  <si>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</si>
  <si>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</si>
  <si>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</si>
  <si>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</si>
  <si>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</si>
  <si>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</si>
  <si>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</si>
  <si>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</si>
  <si>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</si>
  <si>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</si>
  <si>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</si>
  <si>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</si>
  <si>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</si>
  <si>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</si>
  <si>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</si>
  <si>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</si>
  <si>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</si>
  <si>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</si>
  <si>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</si>
  <si>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</si>
  <si>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</si>
  <si>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</si>
  <si>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</si>
  <si>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</si>
  <si>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</si>
  <si>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</si>
  <si>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</si>
  <si>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</si>
  <si>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</si>
  <si>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</si>
  <si>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</si>
  <si>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</si>
  <si>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</si>
  <si>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</si>
  <si>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</si>
  <si>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</si>
  <si>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</si>
  <si>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</si>
  <si>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</si>
  <si>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</si>
  <si>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</si>
  <si>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</si>
  <si>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</si>
  <si>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</si>
  <si>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</si>
  <si>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</si>
  <si>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</si>
  <si>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</si>
  <si>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</si>
  <si>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</si>
  <si>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</si>
  <si>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</si>
  <si>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</si>
  <si>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</si>
  <si>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</si>
  <si>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</si>
  <si>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</si>
  <si>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</si>
  <si>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</si>
  <si>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</si>
  <si>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</si>
  <si>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</si>
  <si>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</si>
  <si>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</si>
  <si>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</si>
  <si>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</si>
  <si>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</si>
  <si>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</si>
  <si>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</si>
  <si>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</si>
  <si>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</si>
  <si>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</si>
  <si>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</si>
  <si>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</si>
  <si>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</si>
  <si>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</si>
  <si>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</si>
  <si>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</si>
  <si>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</si>
  <si>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</si>
  <si>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</si>
  <si>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</si>
  <si>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</si>
  <si>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</si>
  <si>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</si>
  <si>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</si>
  <si>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</si>
  <si>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</si>
  <si>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</si>
  <si>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</si>
  <si>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</si>
  <si>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</si>
  <si>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</si>
  <si>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</si>
  <si>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</si>
  <si>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</si>
  <si>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</si>
  <si>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</si>
  <si>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</si>
  <si>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</si>
  <si>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</si>
  <si>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</si>
  <si>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</si>
  <si>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</si>
  <si>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</si>
  <si>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</si>
  <si>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</si>
  <si>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</si>
  <si>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</si>
  <si>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</si>
  <si>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</si>
  <si>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</si>
  <si>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</si>
  <si>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</si>
  <si>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</si>
  <si>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</si>
  <si>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</si>
  <si>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</si>
  <si>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</si>
  <si>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</si>
  <si>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</si>
  <si>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</si>
  <si>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</si>
  <si>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</si>
  <si>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</si>
  <si>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</si>
  <si>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</si>
  <si>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</si>
  <si>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</si>
  <si>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</si>
  <si>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</si>
  <si>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</si>
  <si>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</si>
  <si>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</si>
  <si>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</si>
  <si>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</si>
  <si>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</si>
  <si>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</si>
  <si>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</si>
  <si>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</si>
  <si>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</si>
  <si>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</si>
  <si>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</si>
  <si>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</si>
  <si>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</si>
  <si>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</si>
  <si>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</si>
  <si>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</si>
  <si>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</si>
  <si>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</si>
  <si>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</si>
  <si>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</si>
  <si>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</si>
  <si>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</si>
  <si>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</si>
  <si>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</si>
  <si>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</si>
  <si>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</si>
  <si>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</si>
  <si>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</si>
  <si>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</si>
  <si>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</si>
  <si>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</si>
  <si>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</si>
  <si>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</si>
  <si>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</si>
  <si>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</si>
  <si>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</si>
  <si>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</si>
  <si>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</si>
  <si>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</si>
  <si>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</si>
  <si>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</si>
  <si>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</si>
  <si>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</si>
  <si>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</si>
  <si>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</si>
  <si>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</si>
  <si>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</si>
  <si>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</si>
  <si>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</si>
  <si>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</si>
  <si>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</si>
  <si>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</si>
  <si>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</si>
  <si>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</si>
  <si>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</si>
  <si>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</si>
  <si>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</si>
  <si>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</si>
  <si>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</si>
  <si>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</si>
  <si>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</si>
  <si>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</si>
  <si>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</si>
  <si>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</si>
  <si>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</si>
  <si>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</si>
  <si>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</si>
  <si>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</si>
  <si>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</si>
  <si>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</si>
  <si>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</si>
  <si>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</si>
  <si>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</si>
  <si>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</si>
  <si>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</si>
  <si>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</si>
  <si>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</si>
  <si>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</si>
  <si>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</si>
  <si>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</si>
  <si>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</si>
  <si>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</si>
  <si>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</si>
  <si>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</si>
  <si>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</si>
  <si>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</si>
  <si>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</si>
  <si>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</si>
  <si>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</si>
  <si>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</si>
  <si>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</si>
  <si>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</si>
  <si>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</si>
  <si>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</si>
  <si>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</si>
  <si>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</si>
  <si>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</si>
  <si>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</si>
  <si>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</si>
  <si>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</si>
  <si>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</si>
  <si>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</si>
  <si>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</si>
  <si>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</si>
  <si>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</si>
  <si>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</si>
  <si>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</si>
  <si>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</si>
  <si>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</si>
  <si>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</si>
  <si>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</si>
  <si>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</si>
  <si>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</si>
  <si>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</si>
  <si>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</si>
  <si>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</si>
  <si>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</si>
  <si>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</si>
  <si>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</si>
  <si>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</si>
  <si>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</si>
  <si>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</si>
  <si>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</si>
  <si>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</si>
  <si>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</si>
  <si>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</si>
  <si>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</si>
  <si>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</si>
  <si>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</si>
  <si>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</si>
  <si>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</si>
  <si>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</si>
  <si>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</si>
  <si>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</si>
  <si>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</si>
  <si>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</si>
  <si>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</si>
  <si>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</si>
  <si>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</si>
  <si>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</si>
  <si>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</si>
  <si>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</si>
  <si>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</si>
  <si>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</si>
  <si>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</si>
  <si>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</si>
  <si>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</si>
  <si>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</si>
  <si>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</si>
  <si>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</si>
  <si>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</si>
  <si>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</si>
  <si>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</si>
  <si>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</si>
  <si>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</si>
  <si>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</si>
  <si>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</si>
  <si>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</si>
  <si>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</si>
  <si>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</si>
  <si>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</si>
  <si>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</si>
  <si>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</si>
  <si>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</si>
  <si>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</si>
  <si>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</si>
  <si>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</si>
  <si>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</si>
  <si>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</si>
  <si>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</si>
  <si>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</si>
  <si>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</si>
  <si>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</si>
  <si>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</si>
  <si>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</si>
  <si>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</si>
  <si>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</si>
  <si>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</si>
  <si>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</si>
  <si>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</si>
  <si>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</si>
  <si>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</si>
  <si>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</si>
  <si>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</si>
  <si>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</si>
  <si>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</si>
  <si>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</si>
  <si>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</si>
  <si>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</si>
  <si>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</si>
  <si>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</si>
  <si>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</si>
  <si>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</si>
  <si>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</si>
  <si>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</si>
  <si>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</si>
  <si>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</si>
  <si>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</si>
  <si>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</si>
  <si>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</si>
  <si>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</si>
  <si>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</si>
  <si>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</si>
  <si>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</si>
  <si>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</si>
  <si>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</si>
  <si>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</si>
  <si>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</si>
  <si>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</si>
  <si>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</si>
  <si>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</si>
  <si>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</si>
  <si>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</si>
  <si>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</si>
  <si>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</si>
  <si>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</si>
  <si>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</si>
  <si>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</si>
  <si>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</si>
  <si>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</si>
  <si>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</si>
  <si>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</si>
  <si>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</si>
  <si>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</si>
  <si>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</si>
  <si>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</si>
  <si>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</si>
  <si>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</si>
  <si>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</si>
  <si>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</si>
  <si>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</si>
  <si>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</si>
  <si>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</si>
  <si>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</si>
  <si>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</si>
  <si>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</si>
  <si>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</si>
  <si>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</si>
  <si>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</si>
  <si>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</si>
  <si>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</si>
  <si>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</si>
  <si>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</si>
  <si>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</si>
  <si>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</si>
  <si>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</si>
  <si>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</si>
  <si>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</si>
  <si>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</si>
  <si>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</si>
  <si>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</si>
  <si>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</si>
  <si>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</si>
  <si>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</si>
  <si>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</si>
  <si>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</si>
  <si>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</si>
  <si>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</si>
  <si>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</si>
  <si>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</si>
  <si>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</si>
  <si>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</si>
  <si>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</si>
  <si>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</si>
  <si>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</si>
  <si>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</si>
  <si>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</si>
  <si>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</si>
  <si>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</si>
  <si>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</si>
  <si>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</si>
  <si>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</si>
  <si>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</si>
  <si>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</si>
  <si>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</si>
  <si>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</si>
  <si>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</si>
  <si>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</si>
  <si>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</si>
  <si>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</si>
  <si>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</si>
  <si>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</si>
  <si>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</si>
  <si>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</si>
  <si>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</si>
  <si>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</si>
  <si>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</si>
  <si>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</si>
  <si>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</si>
  <si>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</si>
  <si>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</si>
  <si>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</si>
  <si>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</si>
  <si>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</si>
  <si>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</si>
  <si>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</si>
  <si>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</si>
  <si>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</si>
  <si>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</si>
  <si>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</si>
  <si>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</si>
  <si>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</si>
  <si>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</si>
  <si>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</si>
  <si>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</si>
  <si>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</si>
  <si>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</si>
  <si>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</si>
  <si>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</si>
  <si>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</si>
  <si>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</si>
  <si>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</si>
  <si>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</si>
  <si>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</si>
  <si>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</si>
  <si>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</si>
  <si>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</si>
  <si>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</si>
  <si>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</si>
  <si>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</si>
  <si>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</si>
  <si>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</si>
  <si>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</si>
  <si>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</si>
  <si>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</si>
  <si>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</si>
  <si>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</si>
  <si>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</si>
  <si>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</si>
  <si>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</si>
  <si>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</si>
  <si>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</si>
  <si>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</si>
  <si>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</si>
  <si>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</si>
  <si>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</si>
  <si>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</si>
  <si>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</si>
  <si>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</si>
  <si>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</si>
  <si>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</si>
  <si>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</si>
  <si>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</si>
  <si>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</si>
  <si>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</si>
  <si>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</si>
  <si>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</si>
  <si>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</si>
  <si>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</si>
  <si>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</si>
  <si>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</si>
  <si>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</si>
  <si>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</si>
  <si>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</si>
  <si>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</si>
  <si>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</si>
  <si>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</si>
  <si>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</si>
  <si>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</si>
  <si>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</si>
  <si>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</si>
  <si>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</si>
  <si>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</si>
  <si>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</si>
  <si>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</si>
  <si>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</si>
  <si>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</si>
  <si>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</si>
  <si>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</si>
  <si>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</si>
  <si>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</si>
  <si>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</si>
  <si>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</si>
  <si>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</si>
  <si>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</si>
  <si>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</si>
  <si>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</si>
  <si>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</si>
  <si>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</si>
  <si>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</si>
  <si>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</si>
  <si>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</si>
  <si>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</si>
  <si>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</si>
  <si>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</si>
  <si>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</si>
  <si>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</si>
  <si>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</si>
  <si>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</si>
  <si>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</si>
  <si>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</si>
  <si>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</si>
  <si>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</si>
  <si>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</si>
  <si>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</si>
  <si>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</si>
  <si>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</si>
  <si>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</si>
  <si>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</si>
  <si>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</si>
  <si>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</si>
  <si>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</si>
  <si>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</si>
  <si>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</si>
  <si>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</si>
  <si>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</si>
  <si>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</si>
  <si>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</si>
  <si>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</si>
  <si>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</si>
  <si>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</si>
  <si>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</si>
  <si>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</si>
  <si>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</si>
  <si>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</si>
  <si>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</si>
  <si>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</si>
  <si>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</si>
  <si>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</si>
  <si>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</si>
  <si>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</si>
  <si>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</si>
  <si>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</si>
  <si>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</si>
  <si>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</si>
  <si>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</si>
  <si>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</si>
  <si>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</si>
  <si>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</si>
  <si>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</si>
  <si>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</si>
  <si>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</si>
  <si>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</si>
  <si>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</si>
  <si>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</si>
  <si>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</si>
  <si>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</si>
  <si>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</si>
  <si>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</si>
  <si>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</si>
  <si>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</si>
  <si>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</si>
  <si>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</si>
  <si>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</si>
  <si>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</si>
  <si>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</si>
  <si>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</si>
  <si>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</si>
  <si>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</si>
  <si>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</si>
  <si>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</si>
  <si>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</si>
  <si>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</si>
  <si>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</si>
  <si>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</si>
  <si>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</si>
  <si>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</si>
  <si>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</si>
  <si>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</si>
  <si>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</si>
  <si>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</si>
  <si>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</si>
  <si>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</si>
  <si>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</si>
  <si>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</si>
  <si>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</si>
  <si>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</si>
  <si>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</si>
  <si>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</si>
  <si>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</si>
  <si>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</si>
  <si>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</si>
  <si>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</si>
  <si>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</si>
  <si>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</si>
  <si>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</si>
  <si>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</si>
  <si>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</si>
  <si>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</si>
  <si>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</si>
  <si>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</si>
  <si>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</si>
  <si>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</si>
  <si>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</si>
  <si>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</si>
  <si>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</si>
  <si>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</si>
  <si>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</si>
  <si>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</si>
  <si>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</si>
  <si>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</si>
  <si>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</si>
  <si>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</si>
  <si>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</si>
  <si>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</si>
  <si>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</si>
  <si>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</si>
  <si>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</si>
  <si>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</si>
  <si>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</si>
  <si>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</si>
  <si>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</si>
  <si>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</si>
  <si>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</si>
  <si>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</si>
  <si>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</si>
  <si>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</si>
  <si>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</si>
  <si>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</si>
  <si>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</si>
  <si>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</si>
  <si>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</si>
  <si>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</si>
  <si>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</si>
  <si>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</si>
  <si>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</si>
  <si>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</si>
  <si>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</si>
  <si>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</si>
  <si>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</si>
  <si>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</si>
  <si>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</si>
  <si>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</si>
  <si>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</si>
  <si>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</si>
  <si>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</si>
  <si>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</si>
  <si>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</si>
  <si>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</si>
  <si>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</si>
  <si>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</si>
  <si>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</si>
  <si>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</si>
  <si>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</si>
  <si>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</si>
  <si>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</si>
  <si>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</si>
  <si>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</si>
  <si>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</si>
  <si>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</si>
  <si>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</si>
  <si>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</si>
  <si>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</si>
  <si>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</si>
  <si>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</si>
  <si>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</si>
  <si>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</si>
  <si>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</si>
  <si>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</si>
  <si>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</si>
  <si>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</si>
  <si>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</si>
  <si>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</si>
  <si>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</si>
  <si>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</si>
  <si>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</si>
  <si>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</si>
  <si>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</si>
  <si>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</si>
  <si>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</si>
  <si>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</si>
  <si>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</si>
  <si>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</si>
  <si>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</si>
  <si>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</si>
  <si>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</si>
  <si>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</si>
  <si>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</si>
  <si>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</si>
  <si>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</si>
  <si>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</si>
  <si>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</si>
  <si>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</si>
  <si>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</si>
  <si>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</si>
  <si>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</si>
  <si>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</si>
  <si>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</si>
  <si>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</si>
  <si>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</si>
  <si>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</si>
  <si>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</si>
  <si>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</si>
  <si>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</si>
  <si>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</si>
  <si>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</si>
  <si>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</si>
  <si>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</si>
  <si>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</si>
  <si>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</si>
  <si>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</si>
  <si>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</si>
  <si>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</si>
  <si>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</si>
  <si>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</si>
  <si>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</si>
  <si>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</si>
  <si>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</si>
  <si>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</si>
  <si>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</si>
  <si>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</si>
  <si>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</si>
  <si>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</si>
  <si>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</si>
  <si>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</si>
  <si>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</si>
  <si>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</si>
  <si>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</si>
  <si>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</si>
  <si>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</si>
  <si>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</si>
  <si>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</si>
  <si>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</si>
  <si>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</si>
  <si>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</si>
  <si>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</si>
  <si>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</si>
  <si>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</si>
  <si>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</si>
  <si>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</si>
  <si>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</si>
  <si>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</si>
  <si>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</si>
  <si>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</si>
  <si>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</si>
  <si>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</si>
  <si>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</si>
  <si>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</si>
  <si>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</si>
  <si>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</si>
  <si>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</si>
  <si>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</si>
  <si>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</si>
  <si>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</si>
  <si>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</si>
  <si>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</si>
  <si>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</si>
  <si>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</si>
  <si>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</si>
  <si>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</si>
  <si>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</si>
  <si>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</si>
  <si>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</si>
  <si>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</si>
  <si>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</si>
  <si>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</si>
  <si>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</si>
  <si>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</si>
  <si>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</si>
  <si>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</si>
  <si>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</si>
  <si>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</si>
  <si>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</si>
  <si>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</si>
  <si>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</si>
  <si>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</si>
  <si>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</si>
  <si>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</si>
  <si>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</si>
  <si>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</si>
  <si>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</si>
  <si>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</si>
  <si>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</si>
  <si>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</si>
  <si>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</si>
  <si>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</si>
  <si>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</si>
  <si>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</si>
  <si>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</si>
  <si>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</si>
  <si>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</si>
  <si>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</si>
  <si>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</si>
  <si>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</si>
  <si>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</si>
  <si>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</si>
  <si>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</si>
  <si>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</si>
  <si>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</si>
  <si>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</si>
  <si>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</si>
  <si>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</si>
  <si>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</si>
  <si>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</si>
  <si>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</si>
  <si>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</si>
  <si>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</si>
  <si>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</si>
  <si>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</si>
  <si>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</si>
  <si>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</si>
  <si>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</si>
  <si>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</si>
  <si>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</si>
  <si>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</si>
  <si>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</si>
  <si>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</si>
  <si>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</si>
  <si>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</si>
  <si>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</si>
  <si>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</si>
  <si>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</si>
  <si>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</si>
  <si>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</si>
  <si>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</si>
  <si>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</si>
  <si>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</si>
  <si>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</si>
  <si>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</si>
  <si>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</si>
  <si>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</si>
  <si>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</si>
  <si>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</si>
  <si>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</si>
  <si>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</si>
  <si>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</si>
  <si>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</si>
  <si>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</si>
  <si>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</si>
  <si>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</si>
  <si>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</si>
  <si>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</si>
  <si>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</si>
  <si>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</si>
  <si>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</si>
  <si>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</si>
  <si>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</si>
  <si>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</si>
  <si>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</si>
  <si>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</si>
  <si>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</si>
  <si>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</si>
  <si>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</si>
  <si>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</si>
  <si>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</si>
  <si>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</si>
  <si>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</si>
  <si>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</si>
  <si>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</si>
  <si>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</si>
  <si>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</si>
  <si>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</si>
  <si>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</si>
  <si>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</si>
  <si>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</si>
  <si>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</si>
  <si>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</si>
  <si>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</si>
  <si>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</si>
  <si>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</si>
  <si>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</si>
  <si>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</si>
  <si>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</si>
  <si>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</si>
  <si>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</si>
  <si>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</si>
  <si>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</si>
  <si>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</si>
  <si>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</si>
  <si>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</si>
  <si>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</si>
  <si>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</si>
  <si>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</si>
  <si>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</si>
  <si>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</si>
  <si>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</si>
  <si>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</si>
  <si>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</si>
  <si>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</si>
  <si>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</si>
  <si>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</si>
  <si>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</si>
  <si>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</si>
  <si>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</si>
  <si>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</si>
  <si>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</si>
  <si>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</si>
  <si>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</si>
  <si>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</si>
  <si>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</si>
  <si>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</si>
  <si>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</si>
  <si>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</si>
  <si>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</si>
  <si>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</si>
  <si>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</si>
  <si>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</si>
  <si>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</si>
  <si>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</si>
  <si>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</si>
  <si>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</si>
  <si>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</si>
  <si>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</si>
  <si>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</si>
  <si>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</si>
  <si>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</si>
  <si>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</si>
  <si>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</si>
  <si>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</si>
  <si>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</si>
  <si>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</si>
  <si>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</si>
  <si>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</si>
  <si>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</si>
  <si>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</si>
  <si>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</si>
  <si>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</si>
  <si>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</si>
  <si>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</si>
  <si>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</si>
  <si>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</si>
  <si>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</si>
  <si>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</si>
  <si>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</si>
  <si>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</si>
  <si>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</si>
  <si>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</si>
  <si>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</si>
  <si>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</si>
  <si>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</si>
  <si>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</si>
  <si>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</si>
  <si>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</si>
  <si>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</si>
  <si>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</si>
  <si>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</si>
  <si>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</si>
  <si>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</si>
  <si>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</si>
  <si>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</si>
  <si>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</si>
  <si>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</si>
  <si>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</si>
  <si>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</si>
  <si>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</si>
  <si>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</si>
  <si>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</si>
  <si>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</si>
  <si>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</si>
  <si>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</si>
  <si>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</si>
  <si>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</si>
  <si>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</si>
  <si>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</si>
  <si>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</si>
  <si>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</si>
  <si>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</si>
  <si>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</si>
  <si>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</si>
  <si>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</si>
  <si>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</si>
  <si>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</si>
  <si>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</si>
  <si>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</si>
  <si>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</si>
  <si>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</si>
  <si>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</si>
  <si>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</si>
  <si>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</si>
  <si>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</si>
  <si>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</si>
  <si>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</si>
  <si>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</si>
  <si>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</si>
  <si>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</si>
  <si>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</si>
  <si>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</si>
  <si>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</si>
  <si>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</si>
  <si>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</si>
  <si>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</si>
  <si>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</si>
  <si>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</si>
  <si>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</si>
  <si>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</si>
  <si>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</si>
  <si>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</si>
  <si>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</si>
  <si>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</si>
  <si>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</si>
  <si>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</si>
  <si>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</si>
  <si>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</si>
  <si>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</si>
  <si>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</si>
  <si>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</si>
  <si>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</si>
  <si>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</si>
  <si>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</si>
  <si>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</si>
  <si>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</si>
  <si>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</si>
  <si>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</si>
  <si>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</si>
  <si>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</si>
  <si>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</si>
  <si>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</si>
  <si>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</si>
  <si>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</si>
  <si>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</si>
  <si>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</si>
  <si>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</si>
  <si>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</si>
  <si>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</si>
  <si>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</si>
  <si>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</si>
  <si>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</si>
  <si>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</si>
  <si>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</si>
  <si>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</si>
  <si>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</si>
  <si>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</si>
  <si>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</si>
  <si>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</si>
  <si>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</si>
  <si>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</si>
  <si>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</si>
  <si>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</si>
  <si>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</si>
  <si>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</si>
  <si>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</si>
  <si>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</si>
  <si>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</si>
  <si>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</si>
  <si>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</si>
  <si>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</si>
  <si>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</si>
  <si>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</si>
  <si>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</si>
  <si>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</si>
  <si>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</si>
  <si>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</si>
  <si>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</si>
  <si>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</si>
  <si>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</si>
  <si>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</si>
  <si>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</si>
  <si>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</si>
  <si>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</si>
  <si>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</si>
  <si>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</si>
  <si>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</si>
  <si>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</si>
  <si>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</si>
  <si>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</si>
  <si>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</si>
  <si>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</si>
  <si>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</si>
  <si>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</si>
  <si>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</si>
  <si>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</si>
  <si>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</si>
  <si>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</si>
  <si>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</si>
  <si>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</si>
  <si>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</si>
  <si>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</si>
  <si>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</si>
  <si>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</si>
  <si>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</si>
  <si>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</si>
  <si>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</si>
  <si>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</si>
  <si>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</si>
  <si>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</si>
  <si>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</si>
  <si>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</si>
  <si>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</si>
  <si>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</si>
  <si>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</si>
  <si>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</si>
  <si>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</si>
  <si>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</si>
  <si>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</si>
  <si>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</si>
  <si>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</si>
  <si>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</si>
  <si>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</si>
  <si>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</si>
  <si>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</si>
  <si>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</si>
  <si>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</si>
  <si>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</si>
  <si>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</si>
  <si>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</si>
  <si>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</si>
  <si>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</si>
  <si>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</si>
  <si>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</si>
  <si>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</si>
  <si>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</si>
  <si>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</si>
  <si>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</si>
  <si>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</si>
  <si>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</si>
  <si>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</si>
  <si>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</si>
  <si>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</si>
  <si>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</si>
  <si>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</si>
  <si>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</si>
  <si>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</si>
  <si>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</si>
  <si>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</si>
  <si>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</si>
  <si>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</si>
  <si>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</si>
  <si>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</si>
  <si>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</si>
  <si>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</si>
  <si>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</si>
  <si>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</si>
  <si>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</si>
  <si>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</si>
  <si>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</si>
  <si>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</si>
  <si>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</si>
  <si>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</si>
  <si>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</si>
  <si>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</si>
  <si>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</si>
  <si>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</si>
  <si>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</si>
  <si>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</si>
  <si>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</si>
  <si>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</si>
  <si>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</si>
  <si>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</si>
  <si>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</si>
  <si>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</si>
  <si>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</si>
  <si>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</si>
  <si>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</si>
  <si>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</si>
  <si>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</si>
  <si>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</si>
  <si>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</si>
  <si>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</si>
  <si>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</si>
  <si>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</si>
  <si>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</si>
  <si>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</si>
  <si>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</si>
  <si>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</si>
  <si>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</si>
  <si>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</si>
  <si>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</si>
  <si>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</si>
  <si>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</si>
  <si>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</si>
  <si>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</si>
  <si>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</si>
  <si>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</si>
  <si>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</si>
  <si>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</si>
  <si>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</si>
  <si>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</si>
  <si>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</si>
  <si>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</si>
  <si>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</si>
  <si>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</si>
  <si>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</si>
  <si>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</si>
  <si>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</si>
  <si>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</si>
  <si>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</si>
  <si>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</si>
  <si>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</si>
  <si>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</si>
  <si>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</si>
  <si>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</si>
  <si>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</si>
  <si>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</si>
  <si>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</si>
  <si>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</si>
  <si>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</si>
  <si>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</si>
  <si>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</si>
  <si>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</si>
  <si>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</si>
  <si>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</si>
  <si>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</si>
  <si>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</si>
  <si>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</si>
  <si>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</si>
  <si>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</si>
  <si>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</si>
  <si>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</si>
  <si>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</si>
  <si>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</si>
  <si>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</si>
  <si>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</si>
  <si>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</si>
  <si>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</si>
  <si>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</si>
  <si>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</si>
  <si>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</si>
  <si>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</si>
  <si>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</si>
  <si>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</si>
  <si>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</si>
  <si>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</si>
  <si>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</si>
  <si>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</si>
  <si>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</si>
  <si>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</si>
  <si>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</si>
  <si>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</si>
  <si>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</si>
  <si>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</si>
  <si>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</si>
  <si>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</si>
  <si>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</si>
  <si>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</si>
  <si>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</si>
  <si>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</si>
  <si>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</si>
  <si>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</si>
  <si>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</si>
  <si>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</si>
  <si>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</si>
  <si>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</si>
  <si>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</si>
  <si>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</si>
  <si>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</si>
  <si>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</si>
  <si>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</si>
  <si>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</si>
  <si>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</si>
  <si>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</si>
  <si>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</si>
  <si>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</si>
  <si>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</si>
  <si>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</si>
  <si>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</si>
  <si>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</si>
  <si>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</si>
  <si>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</si>
  <si>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</si>
  <si>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</si>
  <si>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</si>
  <si>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</si>
  <si>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</si>
  <si>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</si>
  <si>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</si>
  <si>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</si>
  <si>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</si>
  <si>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</si>
  <si>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</si>
  <si>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</si>
  <si>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</si>
  <si>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</si>
  <si>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</si>
  <si>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</si>
  <si>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</si>
  <si>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</si>
  <si>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</si>
  <si>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</si>
  <si>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</si>
  <si>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</si>
  <si>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</si>
  <si>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</si>
  <si>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</si>
  <si>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</si>
  <si>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</si>
  <si>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</si>
  <si>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</si>
  <si>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</si>
  <si>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</si>
  <si>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</si>
  <si>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</si>
  <si>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</si>
  <si>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</si>
  <si>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</si>
  <si>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</si>
  <si>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</si>
  <si>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</si>
  <si>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</si>
  <si>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</si>
  <si>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</si>
  <si>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</si>
  <si>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</si>
  <si>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</si>
  <si>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</si>
  <si>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</si>
  <si>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</si>
  <si>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</si>
  <si>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</si>
  <si>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</si>
  <si>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</si>
  <si>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</si>
  <si>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</si>
  <si>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</si>
  <si>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</si>
  <si>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</si>
  <si>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</si>
  <si>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</si>
  <si>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</si>
  <si>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</si>
  <si>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</si>
  <si>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</si>
  <si>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</si>
  <si>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</si>
  <si>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</si>
  <si>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</si>
  <si>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</si>
  <si>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</si>
  <si>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</si>
  <si>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</si>
  <si>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</si>
  <si>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</si>
  <si>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</si>
  <si>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</si>
  <si>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</si>
  <si>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</si>
  <si>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</si>
  <si>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</si>
  <si>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</si>
  <si>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</si>
  <si>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</si>
  <si>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</si>
  <si>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</si>
  <si>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</si>
  <si>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</si>
  <si>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</si>
  <si>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</si>
  <si>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</si>
  <si>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</si>
  <si>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</si>
  <si>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</si>
  <si>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</si>
  <si>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</si>
  <si>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</si>
  <si>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</si>
  <si>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</si>
  <si>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</si>
  <si>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</si>
  <si>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</si>
  <si>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</si>
  <si>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</si>
  <si>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</si>
  <si>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</si>
  <si>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</si>
  <si>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</si>
  <si>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</si>
  <si>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</si>
  <si>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</si>
  <si>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</si>
  <si>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</si>
  <si>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</si>
  <si>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</si>
  <si>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</si>
  <si>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</si>
  <si>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</si>
  <si>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</si>
  <si>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</si>
  <si>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</si>
  <si>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</si>
  <si>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</si>
  <si>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</si>
  <si>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</si>
  <si>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</si>
  <si>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</si>
  <si>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</si>
  <si>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</si>
  <si>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</si>
  <si>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</si>
  <si>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</si>
  <si>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</si>
  <si>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</si>
  <si>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</si>
  <si>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</si>
  <si>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</si>
  <si>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</si>
  <si>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</si>
  <si>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</si>
  <si>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</si>
  <si>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</si>
  <si>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</si>
  <si>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</si>
  <si>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</si>
  <si>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</si>
  <si>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</si>
  <si>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</si>
  <si>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</si>
  <si>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</si>
  <si>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</si>
  <si>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</si>
  <si>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</si>
  <si>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</si>
  <si>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</si>
  <si>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</si>
  <si>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</si>
  <si>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</si>
  <si>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</si>
  <si>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</si>
  <si>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</si>
  <si>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</si>
  <si>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</si>
  <si>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</si>
  <si>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</si>
  <si>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</si>
  <si>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</si>
  <si>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</si>
  <si>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</si>
  <si>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</si>
  <si>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</si>
  <si>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</si>
  <si>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</si>
  <si>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</si>
  <si>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</si>
  <si>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</si>
  <si>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</si>
  <si>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</si>
  <si>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</si>
  <si>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</si>
  <si>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</si>
  <si>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</si>
  <si>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</si>
  <si>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</si>
  <si>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</si>
  <si>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</si>
  <si>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</si>
  <si>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</si>
  <si>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</si>
  <si>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</si>
  <si>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</si>
  <si>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</si>
  <si>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</si>
  <si>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</si>
  <si>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</si>
  <si>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</si>
  <si>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</si>
  <si>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</si>
  <si>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</si>
  <si>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</si>
  <si>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</si>
  <si>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</si>
  <si>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</si>
  <si>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</si>
  <si>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</si>
  <si>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</si>
  <si>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</si>
  <si>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</si>
  <si>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</si>
  <si>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</si>
  <si>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</si>
  <si>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</si>
  <si>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</si>
  <si>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</si>
  <si>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</si>
  <si>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</si>
  <si>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</si>
  <si>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</si>
  <si>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</si>
  <si>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</si>
  <si>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</si>
  <si>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</si>
  <si>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</si>
  <si>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</si>
  <si>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</si>
  <si>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</si>
  <si>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</si>
  <si>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</si>
  <si>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</si>
  <si>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</si>
  <si>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</si>
  <si>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</si>
  <si>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</si>
  <si>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</si>
  <si>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</si>
  <si>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</si>
  <si>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</si>
  <si>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</si>
  <si>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</si>
  <si>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</si>
  <si>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</si>
  <si>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</si>
  <si>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</si>
  <si>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</si>
  <si>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</si>
  <si>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</si>
  <si>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</si>
  <si>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</si>
  <si>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</si>
  <si>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</si>
  <si>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</si>
  <si>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</si>
  <si>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</si>
  <si>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</si>
  <si>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</si>
  <si>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</si>
  <si>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</si>
  <si>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</si>
  <si>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</si>
  <si>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</si>
  <si>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</si>
  <si>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</si>
  <si>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</si>
  <si>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</si>
  <si>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</si>
  <si>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</si>
  <si>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</si>
  <si>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</si>
  <si>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</si>
  <si>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</si>
  <si>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</si>
  <si>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</si>
  <si>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</si>
  <si>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</si>
  <si>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</si>
  <si>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</si>
  <si>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</si>
  <si>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</si>
  <si>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</si>
  <si>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</si>
  <si>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</si>
  <si>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</si>
  <si>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</si>
  <si>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</si>
  <si>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</si>
  <si>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</si>
  <si>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</si>
  <si>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</si>
  <si>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</si>
  <si>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</si>
  <si>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</si>
  <si>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</si>
  <si>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</si>
  <si>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</si>
  <si>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</si>
  <si>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</si>
  <si>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</si>
  <si>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</si>
  <si>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</si>
  <si>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</si>
  <si>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</si>
  <si>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</si>
  <si>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</si>
  <si>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</si>
  <si>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</si>
  <si>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</si>
  <si>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</si>
  <si>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</si>
  <si>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</si>
  <si>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</si>
  <si>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</si>
  <si>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</si>
  <si>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</si>
  <si>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</si>
  <si>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</si>
  <si>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</si>
  <si>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</si>
  <si>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</si>
  <si>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</si>
  <si>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</si>
  <si>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</si>
  <si>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</si>
  <si>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</si>
  <si>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</si>
  <si>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</si>
  <si>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</si>
  <si>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</si>
  <si>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</si>
  <si>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</si>
  <si>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</si>
  <si>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</si>
  <si>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</si>
  <si>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</si>
  <si>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</si>
  <si>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</si>
  <si>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</si>
  <si>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</si>
  <si>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</si>
  <si>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</si>
  <si>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</si>
  <si>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</si>
  <si>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</si>
  <si>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</si>
  <si>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</si>
  <si>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</si>
  <si>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</si>
  <si>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</si>
  <si>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</si>
  <si>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</si>
  <si>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</si>
  <si>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</si>
  <si>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</si>
  <si>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</si>
  <si>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</si>
  <si>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</si>
  <si>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</si>
  <si>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</si>
  <si>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</si>
  <si>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</si>
  <si>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</si>
  <si>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</si>
  <si>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</si>
  <si>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</si>
  <si>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</si>
  <si>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</si>
  <si>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</si>
  <si>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</si>
  <si>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</si>
  <si>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</si>
  <si>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</si>
  <si>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</si>
  <si>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</si>
  <si>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</si>
  <si>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</si>
  <si>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</si>
  <si>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</si>
  <si>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</si>
  <si>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</si>
  <si>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</si>
  <si>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</si>
  <si>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</si>
  <si>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</si>
  <si>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</si>
  <si>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</si>
  <si>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</si>
  <si>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</si>
  <si>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</si>
  <si>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</si>
  <si>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</si>
  <si>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</si>
  <si>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</si>
  <si>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</si>
  <si>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</si>
  <si>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</si>
  <si>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</si>
  <si>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</si>
  <si>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</si>
  <si>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</si>
  <si>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</si>
  <si>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</si>
  <si>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</si>
  <si>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</si>
  <si>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</si>
  <si>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</si>
  <si>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</si>
  <si>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</si>
  <si>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</si>
  <si>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</si>
  <si>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</si>
  <si>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</si>
  <si>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</si>
  <si>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</si>
  <si>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</si>
  <si>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</si>
  <si>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</si>
  <si>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</si>
  <si>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</si>
  <si>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</si>
  <si>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</si>
  <si>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</si>
  <si>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</si>
  <si>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</si>
  <si>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</si>
  <si>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</si>
  <si>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</si>
  <si>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</si>
  <si>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</si>
  <si>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</si>
  <si>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</si>
  <si>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</si>
  <si>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</si>
  <si>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</si>
  <si>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</si>
  <si>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</si>
  <si>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</si>
  <si>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</si>
  <si>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</si>
  <si>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</si>
  <si>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</si>
  <si>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</si>
  <si>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</si>
  <si>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</si>
  <si>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</si>
  <si>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</si>
  <si>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</si>
  <si>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</si>
  <si>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</si>
  <si>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</si>
  <si>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</si>
  <si>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</si>
  <si>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</si>
  <si>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</si>
  <si>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</si>
  <si>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</si>
  <si>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</si>
  <si>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</si>
  <si>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</si>
  <si>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</si>
  <si>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</si>
  <si>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</si>
  <si>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</si>
  <si>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</si>
  <si>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</si>
  <si>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</si>
  <si>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</si>
  <si>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</si>
  <si>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</si>
  <si>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</si>
  <si>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</si>
  <si>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</si>
  <si>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</si>
  <si>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</si>
  <si>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</si>
  <si>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</si>
  <si>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</si>
  <si>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</si>
  <si>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</si>
  <si>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</si>
  <si>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</si>
  <si>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</si>
  <si>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</si>
  <si>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</si>
  <si>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</si>
  <si>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</si>
  <si>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</si>
  <si>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</si>
  <si>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</si>
  <si>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</si>
  <si>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</si>
  <si>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</si>
  <si>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</si>
  <si>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</si>
  <si>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</si>
  <si>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</si>
  <si>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</si>
  <si>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</si>
  <si>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</si>
  <si>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</si>
  <si>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</si>
  <si>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</si>
  <si>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</si>
  <si>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</si>
  <si>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</si>
  <si>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</si>
  <si>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</si>
  <si>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</si>
  <si>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</si>
  <si>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</si>
  <si>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</si>
  <si>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</si>
  <si>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</si>
  <si>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</si>
  <si>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</si>
  <si>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</si>
  <si>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</si>
  <si>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</si>
  <si>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</si>
  <si>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</si>
  <si>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</si>
  <si>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</si>
  <si>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</si>
  <si>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</si>
  <si>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</si>
  <si>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</si>
  <si>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</si>
  <si>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</si>
  <si>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</si>
  <si>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</si>
  <si>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</si>
  <si>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</si>
  <si>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</si>
  <si>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</si>
  <si>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</si>
  <si>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</si>
  <si>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</si>
  <si>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</si>
  <si>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</si>
  <si>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</si>
  <si>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</si>
  <si>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</si>
  <si>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</si>
  <si>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</si>
  <si>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</si>
  <si>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</si>
  <si>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</si>
  <si>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</si>
  <si>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</si>
  <si>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</si>
  <si>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</si>
  <si>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</si>
  <si>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</si>
  <si>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</si>
  <si>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</si>
  <si>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</si>
  <si>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</si>
  <si>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</si>
  <si>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</si>
  <si>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</si>
  <si>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</si>
  <si>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</si>
  <si>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</si>
  <si>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</si>
  <si>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</si>
  <si>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</si>
  <si>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</si>
  <si>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</si>
  <si>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</si>
  <si>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</si>
  <si>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</si>
  <si>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</si>
  <si>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</si>
  <si>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</si>
  <si>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</si>
  <si>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</si>
  <si>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</si>
  <si>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</si>
  <si>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</si>
  <si>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</si>
  <si>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</si>
  <si>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</si>
  <si>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</si>
  <si>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</si>
  <si>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</si>
  <si>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</si>
  <si>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</si>
  <si>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</si>
  <si>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</si>
  <si>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</si>
  <si>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</si>
  <si>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</si>
  <si>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</si>
  <si>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</si>
  <si>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</si>
  <si>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</si>
  <si>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</si>
  <si>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</si>
  <si>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</si>
  <si>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</si>
  <si>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</si>
  <si>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</si>
  <si>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</si>
  <si>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</si>
  <si>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</si>
  <si>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</si>
  <si>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</si>
  <si>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</si>
  <si>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</si>
  <si>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</si>
  <si>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</si>
  <si>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</si>
  <si>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</si>
  <si>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</si>
  <si>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</si>
  <si>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</si>
  <si>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</si>
  <si>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</si>
  <si>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</si>
  <si>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</si>
  <si>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</si>
  <si>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</si>
  <si>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</si>
  <si>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</si>
  <si>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</si>
  <si>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</si>
  <si>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</si>
  <si>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</si>
  <si>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</si>
  <si>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</si>
  <si>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</si>
  <si>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</si>
  <si>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</si>
  <si>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</si>
  <si>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</si>
  <si>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</si>
  <si>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</si>
  <si>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</si>
  <si>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</si>
  <si>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</si>
  <si>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</si>
  <si>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</si>
  <si>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</si>
  <si>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</si>
  <si>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</si>
  <si>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</si>
  <si>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</si>
  <si>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</si>
  <si>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</si>
  <si>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</si>
  <si>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</si>
  <si>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</si>
  <si>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</si>
  <si>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</si>
  <si>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</si>
  <si>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</si>
  <si>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</si>
  <si>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</si>
  <si>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</si>
  <si>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</si>
  <si>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</si>
  <si>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</si>
  <si>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</si>
  <si>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</si>
  <si>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</si>
  <si>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</si>
  <si>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</si>
  <si>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</si>
  <si>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</si>
  <si>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</si>
  <si>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</si>
  <si>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</si>
  <si>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</si>
  <si>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</si>
  <si>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</si>
  <si>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</si>
  <si>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</si>
  <si>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</si>
  <si>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</si>
  <si>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</si>
  <si>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</si>
  <si>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</si>
  <si>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</si>
  <si>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</si>
  <si>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</si>
  <si>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</si>
  <si>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</si>
  <si>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</si>
  <si>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</si>
  <si>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</si>
  <si>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</si>
  <si>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</si>
  <si>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</si>
  <si>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</si>
  <si>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</si>
  <si>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</si>
  <si>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</si>
  <si>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</si>
  <si>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</si>
  <si>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</si>
  <si>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</si>
  <si>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</si>
  <si>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</si>
  <si>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</si>
  <si>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</si>
  <si>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</si>
  <si>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</si>
  <si>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</si>
  <si>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</si>
  <si>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</si>
  <si>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</si>
  <si>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</si>
  <si>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</si>
  <si>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</si>
  <si>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</si>
  <si>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</si>
  <si>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</si>
  <si>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</si>
  <si>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</si>
  <si>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</si>
  <si>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</si>
  <si>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</si>
  <si>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</si>
  <si>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</si>
  <si>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</si>
  <si>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</si>
  <si>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</si>
  <si>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</si>
  <si>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</si>
  <si>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</si>
  <si>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</si>
  <si>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</si>
  <si>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</si>
  <si>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</si>
  <si>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</si>
  <si>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</si>
  <si>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</si>
  <si>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</si>
  <si>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</si>
  <si>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</si>
  <si>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</si>
  <si>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</si>
  <si>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</si>
  <si>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</si>
  <si>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</si>
  <si>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</si>
  <si>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</si>
  <si>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</si>
  <si>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</si>
  <si>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</si>
  <si>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</si>
  <si>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</si>
  <si>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</si>
  <si>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</si>
  <si>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</si>
  <si>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</si>
  <si>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</si>
  <si>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</si>
  <si>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</si>
  <si>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</si>
  <si>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</si>
  <si>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</si>
  <si>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</si>
  <si>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</si>
  <si>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</si>
  <si>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</si>
  <si>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</si>
  <si>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</si>
  <si>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</si>
  <si>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</si>
  <si>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</si>
  <si>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</si>
  <si>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</si>
  <si>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</si>
  <si>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</si>
  <si>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</si>
  <si>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</si>
  <si>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</si>
  <si>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</si>
  <si>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</si>
  <si>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</si>
  <si>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</si>
  <si>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</si>
  <si>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</si>
  <si>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</si>
  <si>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</si>
  <si>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</si>
  <si>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</si>
  <si>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</si>
  <si>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</si>
  <si>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</si>
  <si>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</si>
  <si>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</si>
  <si>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</si>
  <si>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</si>
  <si>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</si>
  <si>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</si>
  <si>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</si>
  <si>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</si>
  <si>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</si>
  <si>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</si>
  <si>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</si>
  <si>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</si>
  <si>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</si>
  <si>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</si>
  <si>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</si>
  <si>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</si>
  <si>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</si>
  <si>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</si>
  <si>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</si>
  <si>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</si>
  <si>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</si>
  <si>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</si>
  <si>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</si>
  <si>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</si>
  <si>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</si>
  <si>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</si>
  <si>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</si>
  <si>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</si>
  <si>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</si>
  <si>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</si>
  <si>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</si>
  <si>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</si>
  <si>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</si>
  <si>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</si>
  <si>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</si>
  <si>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</si>
  <si>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</si>
  <si>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</si>
  <si>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</si>
  <si>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</si>
  <si>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</si>
  <si>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</si>
  <si>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</si>
  <si>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</si>
  <si>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</si>
  <si>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</si>
  <si>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</si>
  <si>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</si>
  <si>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</si>
  <si>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</si>
  <si>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</si>
  <si>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</si>
  <si>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</si>
  <si>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</si>
  <si>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</si>
  <si>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</si>
  <si>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</si>
  <si>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</si>
  <si>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</si>
  <si>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</si>
  <si>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</si>
  <si>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</si>
  <si>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</si>
  <si>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</si>
  <si>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</si>
  <si>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</si>
  <si>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</si>
  <si>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</si>
  <si>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</si>
  <si>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</si>
  <si>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</si>
  <si>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</si>
  <si>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</si>
  <si>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</si>
  <si>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</si>
  <si>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</si>
  <si>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</si>
  <si>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</si>
  <si>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</si>
  <si>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</si>
  <si>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</si>
  <si>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</si>
  <si>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</si>
  <si>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</si>
  <si>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</si>
  <si>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</si>
  <si>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</si>
  <si>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</si>
  <si>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</si>
  <si>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</si>
  <si>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</si>
  <si>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</si>
  <si>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</si>
  <si>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</si>
  <si>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</si>
  <si>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</si>
  <si>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</si>
  <si>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</si>
  <si>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</si>
  <si>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</si>
  <si>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</si>
  <si>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</si>
  <si>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</si>
  <si>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</si>
  <si>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</si>
  <si>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</si>
  <si>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</si>
  <si>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</si>
  <si>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</si>
  <si>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</si>
  <si>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</si>
  <si>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</si>
  <si>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</si>
  <si>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</si>
  <si>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</si>
  <si>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</si>
  <si>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</si>
  <si>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</si>
  <si>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</si>
  <si>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</si>
  <si>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</si>
  <si>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</si>
  <si>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</si>
  <si>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</si>
  <si>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</si>
  <si>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</si>
  <si>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</si>
  <si>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</si>
  <si>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</si>
  <si>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</si>
  <si>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</si>
  <si>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</si>
  <si>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</si>
  <si>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</si>
  <si>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</si>
  <si>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</si>
  <si>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</si>
  <si>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</si>
  <si>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</si>
  <si>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</si>
  <si>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</si>
  <si>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</si>
  <si>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</si>
  <si>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</si>
  <si>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</si>
  <si>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</si>
  <si>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</si>
  <si>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</si>
  <si>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</si>
  <si>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</si>
  <si>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</si>
  <si>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</si>
  <si>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</si>
  <si>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</si>
  <si>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</si>
  <si>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</si>
  <si>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</si>
  <si>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</si>
  <si>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</si>
  <si>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</si>
  <si>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</si>
  <si>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</si>
  <si>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</si>
  <si>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</si>
  <si>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</si>
  <si>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</si>
  <si>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</si>
  <si>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</si>
  <si>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</si>
  <si>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</si>
  <si>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</si>
  <si>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</si>
  <si>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</si>
  <si>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</si>
  <si>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</si>
  <si>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</si>
  <si>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</si>
  <si>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</si>
  <si>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</si>
  <si>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</si>
  <si>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</si>
  <si>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</si>
  <si>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</si>
  <si>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</si>
  <si>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</si>
  <si>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</si>
  <si>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</si>
  <si>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</si>
  <si>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</si>
  <si>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</si>
  <si>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</si>
  <si>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</si>
  <si>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</si>
  <si>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</si>
  <si>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</si>
  <si>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</si>
  <si>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</si>
  <si>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</si>
  <si>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</si>
  <si>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</si>
  <si>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</si>
  <si>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</si>
  <si>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</si>
  <si>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</si>
  <si>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</si>
  <si>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</si>
  <si>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</si>
  <si>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</si>
  <si>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</si>
  <si>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</si>
  <si>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</si>
  <si>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</si>
  <si>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</si>
  <si>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</si>
  <si>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</si>
  <si>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</si>
  <si>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</si>
  <si>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</si>
  <si>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</si>
  <si>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</si>
  <si>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</si>
  <si>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</si>
  <si>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</si>
  <si>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</si>
  <si>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</si>
  <si>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</si>
  <si>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</si>
  <si>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</si>
  <si>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</si>
  <si>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</si>
  <si>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</si>
  <si>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</si>
  <si>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</si>
  <si>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</si>
  <si>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</si>
  <si>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</si>
  <si>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</si>
  <si>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</si>
  <si>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</si>
  <si>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</si>
  <si>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</si>
  <si>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</si>
  <si>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</si>
  <si>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</si>
  <si>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</si>
  <si>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</si>
  <si>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</si>
  <si>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</si>
  <si>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</si>
  <si>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</si>
  <si>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</si>
  <si>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</si>
  <si>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</si>
  <si>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</si>
  <si>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</si>
  <si>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</si>
  <si>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</si>
  <si>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</si>
  <si>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</si>
  <si>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</si>
  <si>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</si>
  <si>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</si>
  <si>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</si>
  <si>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</si>
  <si>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</si>
  <si>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</si>
  <si>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</si>
  <si>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</si>
  <si>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</si>
  <si>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</si>
  <si>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</si>
  <si>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</si>
  <si>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</si>
  <si>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</si>
  <si>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</si>
  <si>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</si>
  <si>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</si>
  <si>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</si>
  <si>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</si>
  <si>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</si>
  <si>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</si>
  <si>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</si>
  <si>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</si>
  <si>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</si>
  <si>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</si>
  <si>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</si>
  <si>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</si>
  <si>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</si>
  <si>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</si>
  <si>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</si>
  <si>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</si>
  <si>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</si>
  <si>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</si>
  <si>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</si>
  <si>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</si>
  <si>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</si>
  <si>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</si>
  <si>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</si>
  <si>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</si>
  <si>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</si>
  <si>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</si>
  <si>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</si>
  <si>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</si>
  <si>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</si>
  <si>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</si>
  <si>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</si>
  <si>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</si>
  <si>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</si>
  <si>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</si>
  <si>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</si>
  <si>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</si>
  <si>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</si>
  <si>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</si>
  <si>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</si>
  <si>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</si>
  <si>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</si>
  <si>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</si>
  <si>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</si>
  <si>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</si>
  <si>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</si>
  <si>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</si>
  <si>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</si>
  <si>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</si>
  <si>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</si>
  <si>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</si>
  <si>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</si>
  <si>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</si>
  <si>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</si>
  <si>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</si>
  <si>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</si>
  <si>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</si>
  <si>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</si>
  <si>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</si>
  <si>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</si>
  <si>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</si>
  <si>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</si>
  <si>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</si>
  <si>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</si>
  <si>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</si>
  <si>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</si>
  <si>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</si>
  <si>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</si>
  <si>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</si>
  <si>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</si>
  <si>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</si>
  <si>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</si>
  <si>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</si>
  <si>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</si>
  <si>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</si>
  <si>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</si>
  <si>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</si>
  <si>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</si>
  <si>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</si>
  <si>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</si>
  <si>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</si>
  <si>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</si>
  <si>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</si>
  <si>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</si>
  <si>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</si>
  <si>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</si>
  <si>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</si>
  <si>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</si>
  <si>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</si>
  <si>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</si>
  <si>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</si>
  <si>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</si>
  <si>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</si>
  <si>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</si>
  <si>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</si>
  <si>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</si>
  <si>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</si>
  <si>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</si>
  <si>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</si>
  <si>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</si>
  <si>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</si>
  <si>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</si>
  <si>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</si>
  <si>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</si>
  <si>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</si>
  <si>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</si>
  <si>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</si>
  <si>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</si>
  <si>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</si>
  <si>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</si>
  <si>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</si>
  <si>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</si>
  <si>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</si>
  <si>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</si>
  <si>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</si>
  <si>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</si>
  <si>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</si>
  <si>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</si>
  <si>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</si>
  <si>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</si>
  <si>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</si>
  <si>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</si>
  <si>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</si>
  <si>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</si>
  <si>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</si>
  <si>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</si>
  <si>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</si>
  <si>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</si>
  <si>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</si>
  <si>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</si>
  <si>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</si>
  <si>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</si>
  <si>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</si>
  <si>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</si>
  <si>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</si>
  <si>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</si>
  <si>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</si>
  <si>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</si>
  <si>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</si>
  <si>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</si>
  <si>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</si>
  <si>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</si>
  <si>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</si>
  <si>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</si>
  <si>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</si>
  <si>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</si>
  <si>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</si>
  <si>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</si>
  <si>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</si>
  <si>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</si>
  <si>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</si>
  <si>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</si>
  <si>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</si>
  <si>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</si>
  <si>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</si>
  <si>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</si>
  <si>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</si>
  <si>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</si>
  <si>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</si>
  <si>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</si>
  <si>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</si>
  <si>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</si>
  <si>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</si>
  <si>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</si>
  <si>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</si>
  <si>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</si>
  <si>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</si>
  <si>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</si>
  <si>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</si>
  <si>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</si>
  <si>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</si>
  <si>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</si>
  <si>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</si>
  <si>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</si>
  <si>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</si>
  <si>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</si>
  <si>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</si>
  <si>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</si>
  <si>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</si>
  <si>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</si>
  <si>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</si>
  <si>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</si>
  <si>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</si>
  <si>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</si>
  <si>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</si>
  <si>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</si>
  <si>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</si>
  <si>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</si>
  <si>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</si>
  <si>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</si>
  <si>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</si>
  <si>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</si>
  <si>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</si>
  <si>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</si>
  <si>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</si>
  <si>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</si>
  <si>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</si>
  <si>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</si>
  <si>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</si>
  <si>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</si>
  <si>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</si>
  <si>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</si>
  <si>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</si>
  <si>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</si>
  <si>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</si>
  <si>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</si>
  <si>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</si>
  <si>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</si>
  <si>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</si>
  <si>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</si>
  <si>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</si>
  <si>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</si>
  <si>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</si>
  <si>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</si>
  <si>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</si>
  <si>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</si>
  <si>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</si>
  <si>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</si>
  <si>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</si>
  <si>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</si>
  <si>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</si>
  <si>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</si>
  <si>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</si>
  <si>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</si>
  <si>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</si>
  <si>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</si>
  <si>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</si>
  <si>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</si>
  <si>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</si>
  <si>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</si>
  <si>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</si>
  <si>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</si>
  <si>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</si>
  <si>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</si>
  <si>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</si>
  <si>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</si>
  <si>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</si>
  <si>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</si>
  <si>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</si>
  <si>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</si>
  <si>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</si>
  <si>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</si>
  <si>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</si>
  <si>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</si>
  <si>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</si>
  <si>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</si>
  <si>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</si>
  <si>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</si>
  <si>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</si>
  <si>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</si>
  <si>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</si>
  <si>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</si>
  <si>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</si>
  <si>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</si>
  <si>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</si>
  <si>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</si>
  <si>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</si>
  <si>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</si>
  <si>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</si>
  <si>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</si>
  <si>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</si>
  <si>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</si>
  <si>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</si>
  <si>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</si>
  <si>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</si>
  <si>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</si>
  <si>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</si>
  <si>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</si>
  <si>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</si>
  <si>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</si>
  <si>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</si>
  <si>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</si>
  <si>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</si>
  <si>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</si>
  <si>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</si>
  <si>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</si>
  <si>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</si>
  <si>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</si>
  <si>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</si>
  <si>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</si>
  <si>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</si>
  <si>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</si>
  <si>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</si>
  <si>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</si>
  <si>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</si>
  <si>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</si>
  <si>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</si>
  <si>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</si>
  <si>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</si>
  <si>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</si>
  <si>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</si>
  <si>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</si>
  <si>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</si>
  <si>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</si>
  <si>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</si>
  <si>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</si>
  <si>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</si>
  <si>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</si>
  <si>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</si>
  <si>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</si>
  <si>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</si>
  <si>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</si>
  <si>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</si>
  <si>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</si>
  <si>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</si>
  <si>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</si>
  <si>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</si>
  <si>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</si>
  <si>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</si>
  <si>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</si>
  <si>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</si>
  <si>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</si>
  <si>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</si>
  <si>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</si>
  <si>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</si>
  <si>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</si>
  <si>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</si>
  <si>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</si>
  <si>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</si>
  <si>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</si>
  <si>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</si>
  <si>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</si>
  <si>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</si>
  <si>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</si>
  <si>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</si>
  <si>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</si>
  <si>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</si>
  <si>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</si>
  <si>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</si>
  <si>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</si>
  <si>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</si>
  <si>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</si>
  <si>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</si>
  <si>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</si>
  <si>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</si>
  <si>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</si>
  <si>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</si>
  <si>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</si>
  <si>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</si>
  <si>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</si>
  <si>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</si>
  <si>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</si>
  <si>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</si>
  <si>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</si>
  <si>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</si>
  <si>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</si>
  <si>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</si>
  <si>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</si>
  <si>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</si>
  <si>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</si>
  <si>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</si>
  <si>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</si>
  <si>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</si>
  <si>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</si>
  <si>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</si>
  <si>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</si>
  <si>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</si>
  <si>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</si>
  <si>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</si>
  <si>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</si>
  <si>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</si>
  <si>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</si>
  <si>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</si>
  <si>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</si>
  <si>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</si>
  <si>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</si>
  <si>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</si>
  <si>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</si>
  <si>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</si>
  <si>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</si>
  <si>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</si>
  <si>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</si>
  <si>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</si>
  <si>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</si>
  <si>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</si>
  <si>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</si>
  <si>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</si>
  <si>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</si>
  <si>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</si>
  <si>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</si>
  <si>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</si>
  <si>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</si>
  <si>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</si>
  <si>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</si>
  <si>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</si>
  <si>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</si>
  <si>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</si>
  <si>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</si>
  <si>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</si>
  <si>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</si>
  <si>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</si>
  <si>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</si>
  <si>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</si>
  <si>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</si>
  <si>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</si>
  <si>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</si>
  <si>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</si>
  <si>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</si>
  <si>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</si>
  <si>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</si>
  <si>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</si>
  <si>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</si>
  <si>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</si>
  <si>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</si>
  <si>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</si>
  <si>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</si>
  <si>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</si>
  <si>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</si>
  <si>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</si>
  <si>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</si>
  <si>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</si>
  <si>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</si>
  <si>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</si>
  <si>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</si>
  <si>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</si>
  <si>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</si>
  <si>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</si>
  <si>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</si>
  <si>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</si>
  <si>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</si>
  <si>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</si>
  <si>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</si>
  <si>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</si>
  <si>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</si>
  <si>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</si>
  <si>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</si>
  <si>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</si>
  <si>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</si>
  <si>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</si>
  <si>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</si>
  <si>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</si>
  <si>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</si>
  <si>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</si>
  <si>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</si>
  <si>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</si>
  <si>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</si>
  <si>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</si>
  <si>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</si>
  <si>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</si>
  <si>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</si>
  <si>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</si>
  <si>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</si>
  <si>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</si>
  <si>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</si>
  <si>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</si>
  <si>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</si>
  <si>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</si>
  <si>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</si>
  <si>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</si>
  <si>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</si>
  <si>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</si>
  <si>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</si>
  <si>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</si>
  <si>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</si>
  <si>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</si>
  <si>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</si>
  <si>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</si>
  <si>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</si>
  <si>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</si>
  <si>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</si>
  <si>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</si>
  <si>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</si>
  <si>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</si>
  <si>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</si>
  <si>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</si>
  <si>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</si>
  <si>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</si>
  <si>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</si>
  <si>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</si>
  <si>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</si>
  <si>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</si>
  <si>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</si>
  <si>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</si>
  <si>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</si>
  <si>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</si>
  <si>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</si>
  <si>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</si>
  <si>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</si>
  <si>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</si>
  <si>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</si>
  <si>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</si>
  <si>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</si>
  <si>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</si>
  <si>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</si>
  <si>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</si>
  <si>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</si>
  <si>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</si>
  <si>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</si>
  <si>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</si>
  <si>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</si>
  <si>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</si>
  <si>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</si>
  <si>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</si>
  <si>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</si>
  <si>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</si>
  <si>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</si>
  <si>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</si>
  <si>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</si>
  <si>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</si>
  <si>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</si>
  <si>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</si>
  <si>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</si>
  <si>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</si>
  <si>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</si>
  <si>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</si>
  <si>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</si>
  <si>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</si>
  <si>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</si>
  <si>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</si>
  <si>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</si>
  <si>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</si>
  <si>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</si>
  <si>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</si>
  <si>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</si>
  <si>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</si>
  <si>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</si>
  <si>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</si>
  <si>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</si>
  <si>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</si>
  <si>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</si>
  <si>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</si>
  <si>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</si>
  <si>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</si>
  <si>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</si>
  <si>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</si>
  <si>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</si>
  <si>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</si>
  <si>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</si>
  <si>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</si>
  <si>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</si>
  <si>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</si>
  <si>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</si>
  <si>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</si>
  <si>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</si>
  <si>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</si>
  <si>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</si>
  <si>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</si>
  <si>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</si>
  <si>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</si>
  <si>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</si>
  <si>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</si>
  <si>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</si>
  <si>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</si>
  <si>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</si>
  <si>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</si>
  <si>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</si>
  <si>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</si>
  <si>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</si>
  <si>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</si>
  <si>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</si>
  <si>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</si>
  <si>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</si>
  <si>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</si>
  <si>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</si>
  <si>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</si>
  <si>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</si>
  <si>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</si>
  <si>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</si>
  <si>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</si>
  <si>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</si>
  <si>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</si>
  <si>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</si>
  <si>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</si>
  <si>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</si>
  <si>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</si>
  <si>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</si>
  <si>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</si>
  <si>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</si>
  <si>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</si>
  <si>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</si>
  <si>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</si>
  <si>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</si>
  <si>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</si>
  <si>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</si>
  <si>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</si>
  <si>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</si>
  <si>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</si>
  <si>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</si>
  <si>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</si>
  <si>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</si>
  <si>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</si>
  <si>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</si>
  <si>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</si>
  <si>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</si>
  <si>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</si>
  <si>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</si>
  <si>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</si>
  <si>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</si>
  <si>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</si>
  <si>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</si>
  <si>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</si>
  <si>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</si>
  <si>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</si>
  <si>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</si>
  <si>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</si>
  <si>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</si>
  <si>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</si>
  <si>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</si>
  <si>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</si>
  <si>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</si>
  <si>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</si>
  <si>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</si>
  <si>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</si>
  <si>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</si>
  <si>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</si>
  <si>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</si>
  <si>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</si>
  <si>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</si>
  <si>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</si>
  <si>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</si>
  <si>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</si>
  <si>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</si>
  <si>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</si>
  <si>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</si>
  <si>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</si>
  <si>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</si>
  <si>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</si>
  <si>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</si>
  <si>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</si>
  <si>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</si>
  <si>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</si>
  <si>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</si>
  <si>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</si>
  <si>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</si>
  <si>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</si>
  <si>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</si>
  <si>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</si>
  <si>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</si>
  <si>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</si>
  <si>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</si>
  <si>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</si>
  <si>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</si>
  <si>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</si>
  <si>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</si>
  <si>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</si>
  <si>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</si>
  <si>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</si>
  <si>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</si>
  <si>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</si>
  <si>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</si>
  <si>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</si>
  <si>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</si>
  <si>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</si>
  <si>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</si>
  <si>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</si>
  <si>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</si>
  <si>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</si>
  <si>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</si>
  <si>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</si>
  <si>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</si>
  <si>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</si>
  <si>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</si>
  <si>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</si>
  <si>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</si>
  <si>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</si>
  <si>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</si>
  <si>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</si>
  <si>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</si>
  <si>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</si>
  <si>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</si>
  <si>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</si>
  <si>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</si>
  <si>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</si>
  <si>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</si>
  <si>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</si>
  <si>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</si>
  <si>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</si>
  <si>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</si>
  <si>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</si>
  <si>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</si>
  <si>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</si>
  <si>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</si>
  <si>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</si>
  <si>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</si>
  <si>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</si>
  <si>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</si>
  <si>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</si>
  <si>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</si>
  <si>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</si>
  <si>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</si>
  <si>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</si>
  <si>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</si>
  <si>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</si>
  <si>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</si>
  <si>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</si>
  <si>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</si>
  <si>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</si>
  <si>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</si>
  <si>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</si>
  <si>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</si>
  <si>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</si>
  <si>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</si>
  <si>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</si>
  <si>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</si>
  <si>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</si>
  <si>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</si>
  <si>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</si>
  <si>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</si>
  <si>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</si>
  <si>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</si>
  <si>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</si>
  <si>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</si>
  <si>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</si>
  <si>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</si>
  <si>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</si>
  <si>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</si>
  <si>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</si>
  <si>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</si>
  <si>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</si>
  <si>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</si>
  <si>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</si>
  <si>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</si>
  <si>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</si>
  <si>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</si>
  <si>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</si>
  <si>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</si>
  <si>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</si>
  <si>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</si>
  <si>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</si>
  <si>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</si>
  <si>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</si>
  <si>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</si>
  <si>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</si>
  <si>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</si>
  <si>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</si>
  <si>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</si>
  <si>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</si>
  <si>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</si>
  <si>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</si>
  <si>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</si>
  <si>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</si>
  <si>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</si>
  <si>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</si>
  <si>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</si>
  <si>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</si>
  <si>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</si>
  <si>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</si>
  <si>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</si>
  <si>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</si>
  <si>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</si>
  <si>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</si>
  <si>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</si>
  <si>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</si>
  <si>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</si>
  <si>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</si>
  <si>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</si>
  <si>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</si>
  <si>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</si>
  <si>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</si>
  <si>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</si>
  <si>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</si>
  <si>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</si>
  <si>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</si>
  <si>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</si>
  <si>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</si>
  <si>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</si>
  <si>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</si>
  <si>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</si>
  <si>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</si>
  <si>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</si>
  <si>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</si>
  <si>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</si>
  <si>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</si>
  <si>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</si>
  <si>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</si>
  <si>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</si>
  <si>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</si>
  <si>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</si>
  <si>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</si>
  <si>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</si>
  <si>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</si>
  <si>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</si>
  <si>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</si>
  <si>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</si>
  <si>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</si>
  <si>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</si>
  <si>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</si>
  <si>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</si>
  <si>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</si>
  <si>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</si>
  <si>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</si>
  <si>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</si>
  <si>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</si>
  <si>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</si>
  <si>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</si>
  <si>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</si>
  <si>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</si>
  <si>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</si>
  <si>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</si>
  <si>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</si>
  <si>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</si>
  <si>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</si>
  <si>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</si>
  <si>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</si>
  <si>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</si>
  <si>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</si>
  <si>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</si>
  <si>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</si>
  <si>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</si>
  <si>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</si>
  <si>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</si>
  <si>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</si>
  <si>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</si>
  <si>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</si>
  <si>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</si>
  <si>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</si>
  <si>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</si>
  <si>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</si>
  <si>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</si>
  <si>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</si>
  <si>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</si>
  <si>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</si>
  <si>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</si>
  <si>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</si>
  <si>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</si>
  <si>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</si>
  <si>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</si>
  <si>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</si>
  <si>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</si>
  <si>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</si>
  <si>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</si>
  <si>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</si>
  <si>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</si>
  <si>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</si>
  <si>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</si>
  <si>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</si>
  <si>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</si>
  <si>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</si>
  <si>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</si>
  <si>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</si>
  <si>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</si>
  <si>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</si>
  <si>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</si>
  <si>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</si>
  <si>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</si>
  <si>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</si>
  <si>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</si>
  <si>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</si>
  <si>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</si>
  <si>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</si>
  <si>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</si>
  <si>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</si>
  <si>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</si>
  <si>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</si>
  <si>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</si>
  <si>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</si>
  <si>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</si>
  <si>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</si>
  <si>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</si>
  <si>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</si>
  <si>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</si>
  <si>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</si>
  <si>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</si>
  <si>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</si>
  <si>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</si>
  <si>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</si>
  <si>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</si>
  <si>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</si>
  <si>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</si>
  <si>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</si>
  <si>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</si>
  <si>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</si>
  <si>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</si>
  <si>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</si>
  <si>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</si>
  <si>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</si>
  <si>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</si>
  <si>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</si>
  <si>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</si>
  <si>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</si>
  <si>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</si>
  <si>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</si>
  <si>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</si>
  <si>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</si>
  <si>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</si>
  <si>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</si>
  <si>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</si>
  <si>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</si>
  <si>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</si>
  <si>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</si>
  <si>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</si>
  <si>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</si>
  <si>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</si>
  <si>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</si>
  <si>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</si>
  <si>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</si>
  <si>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</si>
  <si>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</si>
  <si>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</si>
  <si>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</si>
  <si>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</si>
  <si>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</si>
  <si>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</si>
  <si>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</si>
  <si>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</si>
  <si>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</si>
  <si>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</si>
  <si>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</si>
  <si>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</si>
  <si>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</si>
  <si>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</si>
  <si>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</si>
  <si>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</si>
  <si>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</si>
  <si>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</si>
  <si>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</si>
  <si>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</si>
  <si>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</si>
  <si>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</si>
  <si>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</si>
  <si>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</si>
  <si>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</si>
  <si>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</si>
  <si>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</si>
  <si>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</si>
  <si>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</si>
  <si>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</si>
  <si>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</si>
  <si>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</si>
  <si>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</si>
  <si>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</si>
  <si>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</si>
  <si>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</si>
  <si>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</si>
  <si>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</si>
  <si>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</si>
  <si>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</si>
  <si>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</si>
  <si>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</si>
  <si>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</si>
  <si>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</si>
  <si>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</si>
  <si>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</si>
  <si>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</si>
  <si>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</si>
  <si>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</si>
  <si>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</si>
  <si>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</si>
  <si>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</si>
  <si>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</si>
  <si>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</si>
  <si>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</si>
  <si>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</si>
  <si>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</si>
  <si>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</si>
  <si>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</si>
  <si>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</si>
  <si>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</si>
  <si>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</si>
  <si>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</si>
  <si>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</si>
  <si>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</si>
  <si>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</si>
  <si>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</si>
  <si>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</si>
  <si>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</si>
  <si>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</si>
  <si>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</si>
  <si>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</si>
  <si>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</si>
  <si>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</si>
  <si>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</si>
  <si>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</si>
  <si>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</si>
  <si>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</si>
  <si>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</si>
  <si>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</si>
  <si>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</si>
  <si>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</si>
  <si>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</si>
  <si>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</si>
  <si>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</si>
  <si>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</si>
  <si>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</si>
  <si>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</si>
  <si>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</si>
  <si>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</si>
  <si>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</si>
  <si>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</si>
  <si>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</si>
  <si>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</si>
  <si>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</si>
  <si>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</si>
  <si>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</si>
  <si>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</si>
  <si>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</si>
  <si>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</si>
  <si>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</si>
  <si>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</si>
  <si>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</si>
  <si>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</si>
  <si>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</si>
  <si>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</si>
  <si>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</si>
  <si>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</si>
  <si>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</si>
  <si>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</si>
  <si>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</si>
  <si>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</si>
  <si>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</si>
  <si>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</si>
  <si>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</si>
  <si>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</si>
  <si>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</si>
  <si>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</si>
  <si>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</si>
  <si>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</si>
  <si>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</si>
  <si>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</si>
  <si>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</si>
  <si>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</si>
  <si>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</si>
  <si>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</si>
  <si>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</si>
  <si>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</si>
  <si>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</si>
  <si>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</si>
  <si>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</si>
  <si>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</si>
  <si>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</si>
  <si>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</si>
  <si>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</si>
  <si>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</si>
  <si>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</si>
  <si>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</si>
  <si>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</si>
  <si>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</si>
  <si>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</si>
  <si>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</si>
  <si>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</si>
  <si>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</si>
  <si>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</si>
  <si>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</si>
  <si>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</si>
  <si>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</si>
  <si>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</si>
  <si>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</si>
  <si>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</si>
  <si>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</si>
  <si>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</si>
  <si>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</si>
  <si>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</si>
  <si>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</si>
  <si>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</si>
  <si>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</si>
  <si>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</si>
  <si>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</si>
  <si>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</si>
  <si>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</si>
  <si>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</si>
  <si>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</si>
  <si>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</si>
  <si>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</si>
  <si>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</si>
  <si>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</si>
  <si>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</si>
  <si>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</si>
  <si>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</si>
  <si>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</si>
  <si>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</si>
  <si>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</si>
  <si>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</si>
  <si>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</si>
  <si>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</si>
  <si>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</si>
  <si>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</si>
  <si>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</si>
  <si>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</si>
  <si>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</si>
  <si>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</si>
  <si>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</si>
  <si>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</si>
  <si>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</si>
  <si>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</si>
  <si>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</si>
  <si>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</si>
  <si>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</si>
  <si>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</si>
  <si>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</si>
  <si>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</si>
  <si>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</si>
  <si>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</si>
  <si>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</si>
  <si>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</si>
  <si>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</si>
  <si>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</si>
  <si>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</si>
  <si>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</si>
  <si>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</si>
  <si>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</si>
  <si>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</si>
  <si>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</si>
  <si>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</si>
  <si>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</si>
  <si>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</si>
  <si>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</si>
  <si>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</si>
  <si>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</si>
  <si>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</si>
  <si>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</si>
  <si>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</si>
  <si>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</si>
  <si>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</si>
  <si>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</si>
  <si>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</si>
  <si>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</si>
  <si>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</si>
  <si>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</si>
  <si>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</si>
  <si>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</si>
  <si>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</si>
  <si>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</si>
  <si>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</si>
  <si>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</si>
  <si>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</si>
  <si>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</si>
  <si>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</si>
  <si>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</si>
  <si>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</si>
  <si>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</si>
  <si>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</si>
  <si>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</si>
  <si>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</si>
  <si>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</si>
  <si>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</si>
  <si>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</si>
  <si>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</si>
  <si>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</si>
  <si>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</si>
  <si>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</si>
  <si>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</si>
  <si>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</si>
  <si>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</si>
  <si>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</si>
  <si>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</si>
  <si>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</si>
  <si>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</si>
  <si>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</si>
  <si>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</si>
  <si>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</si>
  <si>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</si>
  <si>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</si>
  <si>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</si>
  <si>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</si>
  <si>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</si>
  <si>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</si>
  <si>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</si>
  <si>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</si>
  <si>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</si>
  <si>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</si>
  <si>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</si>
  <si>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</si>
  <si>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</si>
  <si>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</si>
  <si>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</si>
  <si>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</si>
  <si>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</si>
  <si>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</si>
  <si>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</si>
  <si>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</si>
  <si>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</si>
  <si>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</si>
  <si>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</si>
  <si>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</si>
  <si>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</si>
  <si>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</si>
  <si>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</si>
  <si>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</si>
  <si>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</si>
  <si>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</si>
  <si>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</si>
  <si>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</si>
  <si>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</si>
  <si>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</si>
  <si>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</si>
  <si>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</si>
  <si>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</si>
  <si>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</si>
  <si>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</si>
  <si>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</si>
  <si>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</si>
  <si>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</si>
  <si>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</si>
  <si>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</si>
  <si>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</si>
  <si>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</si>
  <si>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</si>
  <si>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</si>
  <si>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</si>
  <si>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</si>
  <si>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</si>
  <si>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</si>
  <si>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</si>
  <si>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</si>
  <si>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</si>
  <si>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</si>
  <si>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</si>
  <si>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</si>
  <si>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</si>
  <si>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</si>
  <si>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</si>
  <si>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</si>
  <si>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</si>
  <si>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</si>
  <si>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</si>
  <si>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</si>
  <si>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</si>
  <si>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</si>
  <si>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</si>
  <si>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</si>
  <si>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</si>
  <si>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</si>
  <si>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</si>
  <si>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</si>
  <si>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</si>
  <si>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</si>
  <si>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</si>
  <si>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</si>
  <si>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</si>
  <si>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</si>
  <si>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</si>
  <si>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</si>
  <si>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</si>
  <si>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</si>
  <si>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</si>
  <si>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</si>
  <si>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</si>
  <si>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</si>
  <si>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</si>
  <si>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</si>
  <si>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</si>
  <si>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</si>
  <si>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</si>
  <si>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</si>
  <si>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</si>
  <si>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</si>
  <si>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</si>
  <si>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</si>
  <si>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</si>
  <si>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</si>
  <si>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</si>
  <si>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</si>
  <si>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</si>
  <si>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</si>
  <si>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</si>
  <si>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</si>
  <si>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</si>
  <si>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</si>
  <si>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</si>
  <si>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</si>
  <si>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</si>
  <si>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</si>
  <si>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</si>
  <si>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</si>
  <si>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</si>
  <si>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</si>
  <si>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</si>
  <si>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</si>
  <si>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</si>
  <si>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</si>
  <si>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</si>
  <si>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</si>
  <si>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</si>
  <si>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</si>
  <si>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</si>
  <si>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</si>
  <si>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</si>
  <si>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</si>
  <si>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</si>
  <si>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</si>
  <si>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</si>
  <si>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</si>
  <si>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</si>
  <si>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</si>
  <si>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</si>
  <si>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</si>
  <si>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</si>
  <si>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</si>
  <si>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</si>
  <si>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</si>
  <si>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</si>
  <si>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</si>
  <si>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</si>
  <si>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</si>
  <si>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</si>
  <si>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</si>
  <si>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</si>
  <si>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</si>
  <si>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</si>
  <si>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</si>
  <si>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</si>
  <si>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</si>
  <si>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</si>
  <si>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</si>
  <si>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</si>
  <si>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</si>
  <si>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</si>
  <si>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</si>
  <si>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</si>
  <si>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</si>
  <si>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</si>
  <si>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</si>
  <si>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</si>
  <si>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</si>
  <si>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</si>
  <si>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</si>
  <si>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</si>
  <si>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</si>
  <si>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</si>
  <si>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</si>
  <si>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</si>
  <si>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</si>
  <si>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</si>
  <si>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</si>
  <si>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</si>
  <si>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</si>
  <si>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</si>
  <si>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</si>
  <si>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</si>
  <si>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</si>
  <si>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</si>
  <si>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</si>
  <si>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</si>
  <si>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</si>
  <si>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</si>
  <si>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</si>
  <si>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</si>
  <si>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</si>
  <si>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</si>
  <si>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</si>
  <si>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</si>
  <si>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</si>
  <si>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</si>
  <si>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</si>
  <si>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</si>
  <si>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</si>
  <si>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</si>
  <si>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</si>
  <si>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</si>
  <si>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</si>
  <si>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</si>
  <si>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</si>
  <si>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</si>
  <si>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</si>
  <si>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</si>
  <si>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</si>
  <si>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</si>
  <si>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</si>
  <si>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</si>
  <si>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</si>
  <si>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</si>
  <si>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</si>
  <si>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</si>
  <si>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</si>
  <si>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</si>
  <si>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</si>
  <si>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</si>
  <si>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</si>
  <si>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</si>
  <si>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</si>
  <si>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</si>
  <si>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</si>
  <si>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</si>
  <si>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</si>
  <si>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</si>
  <si>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</si>
  <si>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</si>
  <si>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</si>
  <si>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</si>
  <si>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</si>
  <si>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</si>
  <si>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</si>
  <si>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</si>
  <si>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</si>
  <si>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</si>
  <si>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</si>
  <si>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</si>
  <si>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</si>
  <si>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</si>
  <si>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</si>
  <si>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</si>
  <si>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</si>
  <si>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</si>
  <si>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</si>
  <si>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</si>
  <si>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</si>
  <si>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</si>
  <si>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</si>
  <si>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</si>
  <si>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</si>
  <si>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</si>
  <si>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</si>
  <si>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</si>
  <si>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</si>
  <si>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</si>
  <si>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</si>
  <si>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</si>
  <si>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</si>
  <si>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</si>
  <si>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</si>
  <si>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</si>
  <si>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</si>
  <si>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</si>
  <si>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</si>
  <si>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</si>
  <si>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</si>
  <si>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</si>
  <si>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</si>
  <si>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</si>
  <si>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</si>
  <si>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</si>
  <si>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</si>
  <si>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</si>
  <si>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</si>
  <si>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</si>
  <si>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</si>
  <si>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</si>
  <si>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</si>
  <si>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</si>
  <si>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</si>
  <si>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</si>
  <si>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</si>
  <si>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</si>
  <si>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</si>
  <si>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</si>
  <si>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</si>
  <si>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</si>
  <si>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</si>
  <si>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</si>
  <si>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</si>
  <si>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</si>
  <si>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</si>
  <si>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</si>
  <si>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</si>
  <si>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</si>
  <si>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</si>
  <si>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</si>
  <si>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</si>
  <si>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</si>
  <si>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</si>
  <si>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</si>
  <si>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</si>
  <si>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</si>
  <si>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</si>
  <si>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</si>
  <si>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</si>
  <si>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</si>
  <si>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</si>
  <si>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</si>
  <si>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</si>
  <si>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</si>
  <si>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</si>
  <si>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</si>
  <si>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</si>
  <si>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</si>
  <si>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</si>
  <si>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</si>
  <si>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</si>
  <si>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</si>
  <si>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</si>
  <si>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</si>
  <si>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</si>
  <si>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</si>
  <si>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</si>
  <si>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</si>
  <si>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</si>
  <si>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</si>
  <si>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</si>
  <si>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</si>
  <si>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</si>
  <si>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</si>
  <si>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</si>
  <si>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</si>
  <si>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</si>
  <si>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</si>
  <si>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</si>
  <si>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</si>
  <si>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</si>
  <si>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</si>
  <si>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</si>
  <si>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</si>
  <si>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</si>
  <si>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</si>
  <si>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</si>
  <si>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</si>
  <si>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</si>
  <si>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</si>
  <si>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</si>
  <si>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</si>
  <si>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</si>
  <si>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</si>
  <si>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</si>
  <si>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</si>
  <si>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</si>
  <si>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</si>
  <si>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</si>
  <si>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</si>
  <si>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</si>
  <si>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</si>
  <si>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</si>
  <si>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</si>
  <si>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</si>
  <si>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</si>
  <si>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</si>
  <si>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</si>
  <si>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</si>
  <si>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</si>
  <si>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</si>
  <si>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</si>
  <si>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</si>
  <si>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</si>
  <si>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</si>
  <si>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</si>
  <si>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</si>
  <si>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</si>
  <si>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</si>
  <si>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</si>
  <si>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</si>
  <si>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</si>
  <si>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</si>
  <si>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</si>
  <si>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</si>
  <si>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</si>
  <si>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</si>
  <si>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</si>
  <si>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</si>
  <si>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</si>
  <si>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</si>
  <si>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</si>
  <si>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</si>
  <si>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</si>
  <si>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</si>
  <si>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</si>
  <si>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</si>
  <si>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</si>
  <si>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</si>
  <si>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</si>
  <si>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</si>
  <si>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</si>
  <si>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</si>
  <si>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</si>
  <si>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</si>
  <si>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</si>
  <si>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</si>
  <si>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</si>
  <si>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</si>
  <si>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</si>
  <si>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</si>
  <si>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</si>
  <si>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</si>
  <si>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</si>
  <si>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</si>
  <si>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</si>
  <si>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</si>
  <si>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</si>
  <si>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</si>
  <si>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</si>
  <si>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</si>
  <si>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</si>
  <si>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</si>
  <si>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</si>
  <si>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</si>
  <si>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</si>
  <si>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</si>
  <si>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</si>
  <si>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</si>
  <si>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</si>
  <si>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</si>
  <si>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</si>
  <si>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</si>
  <si>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</si>
  <si>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</si>
  <si>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</si>
  <si>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</si>
  <si>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</si>
  <si>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</si>
  <si>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</si>
  <si>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</si>
  <si>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</si>
  <si>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</si>
  <si>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</si>
  <si>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</si>
  <si>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</si>
  <si>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</si>
  <si>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</si>
  <si>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</si>
  <si>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</si>
  <si>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</si>
  <si>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</si>
  <si>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</si>
  <si>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</si>
  <si>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</si>
  <si>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</si>
  <si>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</si>
  <si>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</si>
  <si>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</si>
  <si>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</si>
  <si>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</si>
  <si>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</si>
  <si>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</si>
  <si>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</si>
  <si>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</si>
  <si>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</si>
  <si>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</si>
  <si>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</si>
  <si>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</si>
  <si>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</si>
  <si>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</si>
  <si>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</si>
  <si>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</si>
  <si>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</si>
  <si>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</si>
  <si>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</si>
  <si>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</si>
  <si>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</si>
  <si>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</si>
  <si>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</si>
  <si>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</si>
  <si>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</si>
  <si>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</si>
  <si>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</si>
  <si>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</si>
  <si>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</si>
  <si>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</si>
  <si>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</si>
  <si>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</si>
  <si>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</si>
  <si>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</si>
  <si>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</si>
  <si>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</si>
  <si>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</si>
  <si>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</si>
  <si>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</si>
  <si>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</si>
  <si>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</si>
  <si>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</si>
  <si>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</si>
  <si>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</si>
  <si>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</si>
  <si>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</si>
  <si>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</si>
  <si>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</si>
  <si>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</si>
  <si>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</si>
  <si>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</si>
  <si>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</si>
  <si>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</si>
  <si>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</si>
  <si>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</si>
  <si>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</si>
  <si>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</si>
  <si>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</si>
  <si>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</si>
  <si>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</si>
  <si>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</si>
  <si>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</si>
  <si>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</si>
  <si>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</si>
  <si>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</si>
  <si>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</si>
  <si>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</si>
  <si>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</si>
  <si>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</si>
  <si>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</si>
  <si>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</si>
  <si>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</si>
  <si>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</si>
  <si>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</si>
  <si>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</si>
  <si>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</si>
  <si>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</si>
  <si>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</si>
  <si>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</si>
  <si>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</si>
  <si>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</si>
  <si>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</si>
  <si>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</si>
  <si>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</si>
  <si>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</si>
  <si>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</si>
  <si>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</si>
  <si>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</si>
  <si>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</si>
  <si>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</si>
  <si>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</si>
  <si>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</si>
  <si>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</si>
  <si>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</si>
  <si>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</si>
  <si>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</si>
  <si>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</si>
  <si>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</si>
  <si>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</si>
  <si>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</si>
  <si>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</si>
  <si>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</si>
  <si>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</si>
  <si>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</si>
  <si>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</si>
  <si>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</si>
  <si>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</si>
  <si>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</si>
  <si>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</si>
  <si>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</si>
  <si>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</si>
  <si>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</si>
  <si>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</si>
  <si>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</si>
  <si>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</si>
  <si>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</si>
  <si>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</si>
  <si>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</si>
  <si>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</si>
  <si>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</si>
  <si>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</si>
  <si>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</si>
  <si>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</si>
  <si>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</si>
  <si>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</si>
  <si>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</si>
  <si>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</si>
  <si>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</si>
  <si>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</si>
  <si>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</si>
  <si>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</si>
  <si>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</si>
  <si>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</si>
  <si>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</si>
  <si>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</si>
  <si>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</si>
  <si>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</si>
  <si>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</si>
  <si>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</si>
  <si>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</si>
  <si>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</si>
  <si>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</si>
  <si>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</si>
  <si>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</si>
  <si>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</si>
  <si>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</si>
  <si>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</si>
  <si>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</si>
  <si>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</si>
  <si>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</si>
  <si>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</si>
  <si>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</si>
  <si>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</si>
  <si>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</si>
  <si>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</si>
  <si>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</si>
  <si>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</si>
  <si>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</si>
  <si>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</si>
  <si>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</si>
  <si>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</si>
  <si>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</si>
  <si>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</si>
  <si>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</si>
  <si>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</si>
  <si>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</si>
  <si>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</si>
  <si>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</si>
  <si>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</si>
  <si>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</si>
  <si>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</si>
  <si>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</si>
  <si>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</si>
  <si>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</si>
  <si>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</si>
  <si>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</si>
  <si>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</si>
  <si>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</si>
  <si>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</si>
  <si>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</si>
  <si>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</si>
  <si>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</si>
  <si>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</si>
  <si>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</si>
  <si>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</si>
  <si>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</si>
  <si>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</si>
  <si>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</si>
  <si>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</si>
  <si>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</si>
  <si>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</si>
  <si>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</si>
  <si>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</si>
  <si>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</si>
  <si>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</si>
  <si>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</si>
  <si>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</si>
  <si>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</si>
  <si>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</si>
  <si>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</si>
  <si>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</si>
  <si>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</si>
  <si>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</si>
  <si>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</si>
  <si>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</si>
  <si>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</si>
  <si>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</si>
  <si>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</si>
  <si>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</si>
  <si>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</si>
  <si>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</si>
  <si>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</si>
  <si>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</si>
  <si>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</si>
  <si>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</si>
  <si>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</si>
  <si>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</si>
  <si>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</si>
  <si>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</si>
  <si>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</si>
  <si>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</si>
  <si>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</si>
  <si>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</si>
  <si>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</si>
  <si>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</si>
  <si>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</si>
  <si>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</si>
  <si>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</si>
  <si>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</si>
  <si>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</si>
  <si>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</si>
  <si>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</si>
  <si>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</si>
  <si>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</si>
  <si>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</si>
  <si>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</si>
  <si>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</si>
  <si>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</si>
  <si>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</si>
  <si>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</si>
  <si>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</si>
  <si>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</si>
  <si>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</si>
  <si>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</si>
  <si>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</si>
  <si>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</si>
  <si>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</si>
  <si>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</si>
  <si>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</si>
  <si>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</si>
  <si>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</si>
  <si>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</si>
  <si>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</si>
  <si>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</si>
  <si>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</si>
  <si>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</si>
  <si>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</si>
  <si>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</si>
  <si>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</si>
  <si>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</si>
  <si>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</si>
  <si>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</si>
  <si>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</si>
  <si>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</si>
  <si>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</si>
  <si>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</si>
  <si>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</si>
  <si>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</si>
  <si>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</si>
  <si>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</si>
  <si>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</si>
  <si>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</si>
  <si>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</si>
  <si>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</si>
  <si>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</si>
  <si>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</si>
  <si>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</si>
  <si>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</si>
  <si>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</si>
  <si>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</si>
  <si>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</si>
  <si>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</si>
  <si>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</si>
  <si>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</si>
  <si>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</si>
  <si>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</si>
  <si>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</si>
  <si>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</si>
  <si>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</si>
  <si>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</si>
  <si>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</si>
  <si>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</si>
  <si>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</si>
  <si>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</si>
  <si>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</si>
  <si>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</si>
  <si>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</si>
  <si>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</si>
  <si>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</si>
  <si>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</si>
  <si>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</si>
  <si>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</si>
  <si>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</si>
  <si>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</si>
  <si>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</si>
  <si>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</si>
  <si>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</si>
  <si>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</si>
  <si>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</si>
  <si>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</si>
  <si>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</si>
  <si>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</si>
  <si>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</si>
  <si>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</si>
  <si>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</si>
  <si>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</si>
  <si>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</si>
  <si>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</si>
  <si>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</si>
  <si>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</si>
  <si>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</si>
  <si>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</si>
  <si>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</si>
  <si>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</si>
  <si>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</si>
  <si>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</si>
  <si>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</si>
  <si>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</si>
  <si>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</si>
  <si>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</si>
  <si>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</si>
  <si>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</si>
  <si>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</si>
  <si>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</si>
  <si>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</si>
  <si>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</si>
  <si>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</si>
  <si>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</si>
  <si>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</si>
  <si>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</si>
  <si>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</si>
  <si>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</si>
  <si>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</si>
  <si>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</si>
  <si>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</si>
  <si>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</si>
  <si>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</si>
  <si>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</si>
  <si>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</si>
  <si>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</si>
  <si>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</si>
  <si>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</si>
  <si>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</si>
  <si>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</si>
  <si>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</si>
  <si>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</si>
  <si>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</si>
  <si>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</si>
  <si>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</si>
  <si>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</si>
  <si>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</si>
  <si>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</si>
  <si>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</si>
  <si>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</si>
  <si>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</si>
  <si>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</si>
  <si>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</si>
  <si>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</si>
  <si>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</si>
  <si>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</si>
  <si>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</si>
  <si>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</si>
  <si>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</si>
  <si>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</si>
  <si>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</si>
  <si>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</si>
  <si>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</si>
  <si>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</si>
  <si>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</si>
  <si>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</si>
  <si>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</si>
  <si>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</si>
  <si>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</si>
  <si>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</si>
  <si>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</si>
  <si>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</si>
  <si>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</si>
  <si>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</si>
  <si>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</si>
  <si>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</si>
  <si>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</si>
  <si>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</si>
  <si>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</si>
  <si>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</si>
  <si>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</si>
  <si>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</si>
  <si>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</si>
  <si>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</si>
  <si>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</si>
  <si>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</si>
  <si>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</si>
  <si>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</si>
  <si>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</si>
  <si>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</si>
  <si>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</si>
  <si>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</si>
  <si>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</si>
  <si>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</si>
  <si>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</si>
  <si>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</si>
  <si>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</si>
  <si>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</si>
  <si>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</si>
  <si>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</si>
  <si>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</si>
  <si>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</si>
  <si>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</si>
  <si>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</si>
  <si>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</si>
  <si>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</si>
  <si>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</si>
  <si>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</si>
  <si>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</si>
  <si>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</si>
  <si>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</si>
  <si>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</si>
  <si>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</si>
  <si>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</si>
  <si>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</si>
  <si>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</si>
  <si>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</si>
  <si>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</si>
  <si>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</si>
  <si>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</si>
  <si>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</si>
  <si>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</si>
  <si>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</si>
  <si>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</si>
  <si>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</si>
  <si>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</si>
  <si>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</si>
  <si>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</si>
  <si>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</si>
  <si>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</si>
  <si>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</si>
  <si>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</si>
  <si>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</si>
  <si>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</si>
  <si>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</si>
  <si>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</si>
  <si>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</si>
  <si>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</si>
  <si>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</si>
  <si>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</si>
  <si>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</si>
  <si>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</si>
  <si>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</si>
  <si>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</si>
  <si>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</si>
  <si>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</si>
  <si>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</si>
  <si>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</si>
  <si>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</si>
  <si>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</si>
  <si>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</si>
  <si>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</si>
  <si>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</si>
  <si>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</si>
  <si>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</si>
  <si>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</si>
  <si>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</si>
  <si>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</si>
  <si>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</si>
  <si>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</si>
  <si>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</si>
  <si>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</si>
  <si>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</si>
  <si>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</si>
  <si>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</si>
  <si>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</si>
  <si>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</si>
  <si>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</si>
  <si>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</si>
  <si>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</si>
  <si>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</si>
  <si>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</si>
  <si>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</si>
  <si>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</si>
  <si>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</si>
  <si>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</si>
  <si>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</si>
  <si>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</si>
  <si>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</si>
  <si>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</si>
  <si>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</si>
  <si>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</si>
  <si>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</si>
  <si>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</si>
  <si>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</si>
  <si>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</si>
  <si>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</si>
  <si>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</si>
  <si>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</si>
  <si>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</si>
  <si>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</si>
  <si>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</si>
  <si>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</si>
  <si>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</si>
  <si>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</si>
  <si>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</si>
  <si>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</si>
  <si>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</si>
  <si>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</si>
  <si>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</si>
  <si>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</si>
  <si>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</si>
  <si>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</si>
  <si>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</si>
  <si>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</si>
  <si>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</si>
  <si>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</si>
  <si>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</si>
  <si>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</si>
  <si>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</si>
  <si>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</si>
  <si>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</si>
  <si>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</si>
  <si>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</si>
  <si>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</si>
  <si>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</si>
  <si>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</si>
  <si>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</si>
  <si>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</si>
  <si>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</si>
  <si>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</si>
  <si>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</si>
  <si>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</si>
  <si>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</si>
  <si>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</si>
  <si>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</si>
  <si>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</si>
  <si>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</si>
  <si>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</si>
  <si>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</si>
  <si>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</si>
  <si>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</si>
  <si>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</si>
  <si>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</si>
  <si>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</si>
  <si>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</si>
  <si>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</si>
  <si>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</si>
  <si>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</si>
  <si>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</si>
  <si>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</si>
  <si>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</si>
  <si>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</si>
  <si>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</si>
  <si>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</si>
  <si>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</si>
  <si>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</si>
  <si>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</si>
  <si>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</si>
  <si>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</si>
  <si>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</si>
  <si>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</si>
  <si>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</si>
  <si>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</si>
  <si>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</si>
  <si>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</si>
  <si>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</si>
  <si>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</si>
  <si>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</si>
  <si>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</si>
  <si>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</si>
  <si>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</si>
  <si>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</si>
  <si>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</si>
  <si>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</si>
  <si>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</si>
  <si>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</si>
  <si>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</si>
  <si>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</si>
  <si>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</si>
  <si>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</si>
  <si>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</si>
  <si>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</si>
  <si>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</si>
  <si>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</si>
  <si>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</si>
  <si>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</si>
  <si>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</si>
  <si>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</si>
  <si>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</si>
  <si>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</si>
  <si>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</si>
  <si>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</si>
  <si>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</si>
  <si>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</si>
  <si>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</si>
  <si>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</si>
  <si>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</si>
  <si>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</si>
  <si>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</si>
  <si>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</si>
  <si>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</si>
  <si>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</si>
  <si>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</si>
  <si>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</si>
  <si>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</si>
  <si>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</si>
  <si>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</si>
  <si>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</si>
  <si>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</si>
  <si>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</si>
  <si>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</si>
  <si>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</si>
  <si>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</si>
  <si>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</si>
  <si>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</si>
  <si>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</si>
  <si>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</si>
  <si>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</si>
  <si>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</si>
  <si>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</si>
  <si>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</si>
  <si>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</si>
  <si>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</si>
  <si>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</si>
  <si>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</si>
  <si>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</si>
  <si>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</si>
  <si>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</si>
  <si>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</si>
  <si>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</si>
  <si>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</si>
  <si>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</si>
  <si>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</si>
  <si>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</si>
  <si>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</si>
  <si>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</si>
  <si>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</si>
  <si>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</si>
  <si>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</si>
  <si>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</si>
  <si>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</si>
  <si>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</si>
  <si>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</si>
  <si>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</si>
  <si>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</si>
  <si>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</si>
  <si>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</si>
  <si>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</si>
  <si>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</si>
  <si>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</si>
  <si>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</si>
  <si>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</si>
  <si>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</si>
  <si>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</si>
  <si>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</si>
  <si>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</si>
  <si>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</si>
  <si>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</si>
  <si>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</si>
  <si>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</si>
  <si>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</si>
  <si>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</si>
  <si>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</si>
  <si>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</si>
  <si>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</si>
  <si>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</si>
  <si>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</si>
  <si>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</si>
  <si>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</si>
  <si>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</si>
  <si>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</si>
  <si>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</si>
  <si>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</si>
  <si>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</si>
  <si>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</si>
  <si>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</si>
  <si>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</si>
  <si>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</si>
  <si>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</si>
  <si>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</si>
  <si>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</si>
  <si>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</si>
  <si>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</si>
  <si>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</si>
  <si>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</si>
  <si>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</si>
  <si>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</si>
  <si>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</si>
  <si>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</si>
  <si>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</si>
  <si>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</si>
  <si>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</si>
  <si>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</si>
  <si>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</si>
  <si>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</si>
  <si>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</si>
  <si>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</si>
  <si>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</si>
  <si>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</si>
  <si>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</si>
  <si>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</si>
  <si>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</si>
  <si>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</si>
  <si>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</si>
  <si>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</si>
  <si>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</si>
  <si>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</si>
  <si>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</si>
  <si>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</si>
  <si>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</si>
  <si>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</si>
  <si>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</si>
  <si>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</si>
  <si>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</si>
  <si>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</si>
  <si>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</si>
  <si>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</si>
  <si>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</si>
  <si>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</si>
  <si>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</si>
  <si>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</si>
  <si>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</si>
  <si>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</si>
  <si>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</si>
  <si>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</si>
  <si>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</si>
  <si>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</si>
  <si>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</si>
  <si>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</si>
  <si>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</si>
  <si>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</si>
  <si>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</si>
  <si>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</si>
  <si>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</si>
  <si>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</si>
  <si>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</si>
  <si>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</si>
  <si>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</si>
  <si>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</si>
  <si>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</si>
  <si>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</si>
  <si>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</si>
  <si>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</si>
  <si>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</si>
  <si>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</si>
  <si>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</si>
  <si>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</si>
  <si>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</si>
  <si>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</si>
  <si>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</si>
  <si>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</si>
  <si>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</si>
  <si>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</si>
  <si>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</si>
  <si>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</si>
  <si>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</si>
  <si>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</si>
  <si>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</si>
  <si>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</si>
  <si>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</si>
  <si>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</si>
  <si>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</si>
  <si>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</si>
  <si>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</si>
  <si>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</si>
  <si>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</si>
  <si>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</si>
  <si>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</si>
  <si>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</si>
  <si>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</si>
  <si>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</si>
  <si>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</si>
  <si>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</si>
  <si>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</si>
  <si>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</si>
  <si>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</si>
  <si>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</si>
  <si>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</si>
  <si>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</si>
  <si>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</si>
  <si>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</si>
  <si>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</si>
  <si>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</si>
  <si>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</si>
  <si>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</si>
  <si>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</si>
  <si>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</si>
  <si>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</si>
  <si>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</si>
  <si>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</si>
  <si>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</si>
  <si>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</si>
  <si>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</si>
  <si>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</si>
  <si>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</si>
  <si>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</si>
  <si>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</si>
  <si>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</si>
  <si>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</si>
  <si>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</si>
  <si>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</si>
  <si>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</si>
  <si>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</si>
  <si>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</si>
  <si>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</si>
  <si>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</si>
  <si>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</si>
  <si>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</si>
  <si>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</si>
  <si>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</si>
  <si>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</si>
  <si>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</si>
  <si>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</si>
  <si>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</si>
  <si>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</si>
  <si>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</si>
  <si>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</si>
  <si>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</si>
  <si>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</si>
  <si>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</si>
  <si>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</si>
  <si>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</si>
  <si>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</si>
  <si>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</si>
  <si>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</si>
  <si>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</si>
  <si>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</si>
  <si>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</si>
  <si>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</si>
  <si>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</si>
  <si>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</si>
  <si>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</si>
  <si>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</si>
  <si>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</si>
  <si>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</si>
  <si>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</si>
  <si>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</si>
  <si>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</si>
  <si>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</si>
  <si>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</si>
  <si>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</si>
  <si>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</si>
  <si>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</si>
  <si>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</si>
  <si>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</si>
  <si>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</si>
  <si>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</si>
  <si>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</si>
  <si>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</si>
  <si>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</si>
  <si>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</si>
  <si>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</si>
  <si>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</si>
  <si>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</si>
  <si>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</si>
  <si>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</si>
  <si>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</si>
  <si>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</si>
  <si>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</si>
  <si>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</si>
  <si>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</si>
  <si>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</si>
  <si>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</si>
  <si>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</si>
  <si>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</si>
  <si>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</si>
  <si>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</si>
  <si>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</si>
  <si>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</si>
  <si>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</si>
  <si>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</si>
  <si>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</si>
  <si>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</si>
  <si>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</si>
  <si>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</si>
  <si>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</si>
  <si>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</si>
  <si>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</si>
  <si>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</si>
  <si>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</si>
  <si>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</si>
  <si>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</si>
  <si>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</si>
  <si>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</si>
  <si>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</si>
  <si>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</si>
  <si>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</si>
  <si>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</si>
  <si>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</si>
  <si>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</si>
  <si>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</si>
  <si>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</si>
  <si>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</si>
  <si>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</si>
  <si>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</si>
  <si>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</si>
  <si>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</si>
  <si>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</si>
  <si>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</si>
  <si>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</si>
  <si>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</si>
  <si>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</si>
  <si>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</si>
  <si>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</si>
  <si>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</si>
  <si>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</si>
  <si>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</si>
  <si>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</si>
  <si>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</si>
  <si>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</si>
  <si>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</si>
  <si>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</si>
  <si>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</si>
  <si>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</si>
  <si>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</si>
  <si>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</si>
  <si>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</si>
  <si>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</si>
  <si>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</si>
  <si>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</si>
  <si>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</si>
  <si>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</si>
  <si>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</si>
  <si>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</si>
  <si>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</si>
  <si>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</si>
  <si>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</si>
  <si>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</si>
  <si>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</si>
  <si>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</si>
  <si>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</si>
  <si>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</si>
  <si>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</si>
  <si>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</si>
  <si>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</si>
  <si>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</si>
  <si>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</si>
  <si>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</si>
  <si>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</si>
  <si>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</si>
  <si>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</si>
  <si>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</si>
  <si>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</si>
  <si>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</si>
  <si>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</si>
  <si>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</si>
  <si>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</si>
  <si>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</si>
  <si>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</si>
  <si>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</si>
  <si>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</si>
  <si>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</si>
  <si>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</si>
  <si>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</si>
  <si>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</si>
  <si>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</si>
  <si>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</si>
  <si>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</si>
  <si>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</si>
  <si>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</si>
  <si>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</si>
  <si>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</si>
  <si>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</si>
  <si>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</si>
  <si>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</si>
  <si>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</si>
  <si>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</si>
  <si>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</si>
  <si>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</si>
  <si>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</si>
  <si>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</si>
  <si>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</si>
  <si>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</si>
  <si>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</si>
  <si>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</si>
  <si>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</si>
  <si>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</si>
  <si>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</si>
  <si>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</si>
  <si>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</si>
  <si>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</si>
  <si>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</si>
  <si>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</si>
  <si>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</si>
  <si>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</si>
  <si>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</si>
  <si>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</si>
  <si>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</si>
  <si>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</si>
  <si>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</si>
  <si>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</si>
  <si>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</si>
  <si>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</si>
  <si>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</si>
  <si>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</si>
  <si>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</si>
  <si>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</si>
  <si>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</si>
  <si>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</si>
  <si>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</si>
  <si>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</si>
  <si>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</si>
  <si>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</si>
  <si>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</si>
  <si>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</si>
  <si>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</si>
  <si>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</si>
  <si>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</si>
  <si>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</si>
  <si>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</si>
  <si>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</si>
  <si>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</si>
  <si>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</si>
  <si>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</si>
  <si>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</si>
  <si>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</si>
  <si>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</si>
  <si>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</si>
  <si>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</si>
  <si>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</si>
  <si>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</si>
  <si>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</si>
  <si>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</si>
  <si>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</si>
  <si>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</si>
  <si>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</si>
  <si>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</si>
  <si>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</si>
  <si>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</si>
  <si>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</si>
  <si>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</si>
  <si>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</si>
  <si>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</si>
  <si>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</si>
  <si>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</si>
  <si>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</si>
  <si>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</si>
  <si>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</si>
  <si>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</si>
  <si>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</si>
  <si>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</si>
  <si>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</si>
  <si>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</si>
  <si>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</si>
  <si>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</si>
  <si>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</si>
  <si>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</si>
  <si>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</si>
  <si>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</si>
  <si>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</si>
  <si>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</si>
  <si>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</si>
  <si>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</si>
  <si>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</si>
  <si>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</si>
  <si>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</si>
  <si>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</si>
  <si>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</si>
  <si>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</si>
  <si>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</si>
  <si>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</si>
  <si>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</si>
  <si>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</si>
  <si>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</si>
  <si>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</si>
  <si>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</si>
  <si>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</si>
  <si>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</si>
  <si>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</si>
  <si>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</si>
  <si>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</si>
  <si>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</si>
  <si>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</si>
  <si>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</si>
  <si>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</si>
  <si>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</si>
  <si>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</si>
  <si>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</si>
  <si>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</si>
  <si>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</si>
  <si>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</si>
  <si>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</si>
  <si>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</si>
  <si>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</si>
  <si>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</si>
  <si>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</si>
  <si>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</si>
  <si>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</si>
  <si>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</si>
  <si>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</si>
  <si>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</si>
  <si>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</si>
  <si>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</si>
  <si>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</si>
  <si>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</si>
  <si>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</si>
  <si>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</si>
  <si>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</si>
  <si>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</si>
  <si>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</si>
  <si>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</si>
  <si>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</si>
  <si>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</si>
  <si>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</si>
  <si>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</si>
  <si>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</si>
  <si>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</si>
  <si>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</si>
  <si>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</si>
  <si>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</si>
  <si>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</si>
  <si>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</si>
  <si>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</si>
  <si>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</si>
  <si>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</si>
  <si>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</si>
  <si>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</si>
  <si>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</si>
  <si>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</si>
  <si>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</si>
  <si>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</si>
  <si>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</si>
  <si>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</si>
  <si>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</si>
  <si>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</si>
  <si>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</si>
  <si>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</si>
  <si>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</si>
  <si>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</si>
  <si>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</si>
  <si>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</si>
  <si>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</si>
  <si>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</si>
  <si>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</si>
  <si>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</si>
  <si>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</si>
  <si>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</si>
  <si>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</si>
  <si>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</si>
  <si>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</si>
  <si>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</si>
  <si>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</si>
  <si>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</si>
  <si>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</si>
  <si>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</si>
  <si>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</si>
  <si>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</si>
  <si>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</si>
  <si>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</si>
  <si>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</si>
  <si>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</si>
  <si>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</si>
  <si>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</si>
  <si>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</si>
  <si>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</si>
  <si>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</si>
  <si>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</si>
  <si>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</si>
  <si>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</si>
  <si>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</si>
  <si>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</si>
  <si>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</si>
  <si>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</si>
  <si>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</si>
  <si>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</si>
  <si>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</si>
  <si>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</si>
  <si>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</si>
  <si>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</si>
  <si>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</si>
  <si>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</si>
  <si>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</si>
  <si>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</si>
  <si>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</si>
  <si>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</si>
  <si>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</si>
  <si>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</si>
  <si>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</si>
  <si>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</si>
  <si>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</si>
  <si>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</si>
  <si>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</si>
  <si>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</si>
  <si>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</si>
  <si>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</si>
  <si>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</si>
  <si>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</si>
  <si>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</si>
  <si>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</si>
  <si>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</si>
  <si>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</si>
  <si>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</si>
  <si>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</si>
  <si>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</si>
  <si>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</si>
  <si>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</si>
  <si>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</si>
  <si>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</si>
  <si>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</si>
  <si>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</si>
  <si>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</si>
  <si>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</si>
  <si>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</si>
  <si>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</si>
  <si>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</si>
  <si>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</si>
  <si>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</si>
  <si>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</si>
  <si>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</si>
  <si>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</si>
  <si>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</si>
  <si>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</si>
  <si>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</si>
  <si>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</si>
  <si>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</si>
  <si>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</si>
  <si>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</si>
  <si>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</si>
  <si>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</si>
  <si>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</si>
  <si>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</si>
  <si>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</si>
  <si>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</si>
  <si>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</si>
  <si>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</si>
  <si>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</si>
  <si>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</si>
  <si>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</si>
  <si>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</si>
  <si>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</si>
  <si>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</si>
  <si>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</si>
  <si>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</si>
  <si>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</si>
  <si>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</si>
  <si>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</si>
  <si>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</si>
  <si>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</si>
  <si>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</si>
  <si>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</si>
  <si>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</si>
  <si>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</si>
  <si>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</si>
  <si>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</si>
  <si>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</si>
  <si>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</si>
  <si>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</si>
  <si>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</si>
  <si>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</si>
  <si>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</si>
  <si>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</si>
  <si>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</si>
  <si>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</si>
  <si>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</si>
  <si>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</si>
  <si>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</si>
  <si>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</si>
  <si>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</si>
  <si>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</si>
  <si>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</si>
  <si>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</si>
  <si>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</si>
  <si>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</si>
  <si>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</si>
  <si>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</si>
  <si>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</si>
  <si>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</si>
  <si>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</si>
  <si>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</si>
  <si>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</si>
  <si>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</si>
  <si>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</si>
  <si>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</si>
  <si>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</si>
  <si>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</si>
  <si>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</si>
  <si>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</si>
  <si>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</si>
  <si>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</si>
  <si>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</si>
  <si>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</si>
  <si>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</si>
  <si>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</si>
  <si>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</si>
  <si>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</si>
  <si>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</si>
  <si>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</si>
  <si>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</si>
  <si>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</si>
  <si>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</si>
  <si>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</si>
  <si>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</si>
  <si>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</si>
  <si>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</si>
  <si>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</si>
  <si>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</si>
  <si>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</si>
  <si>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</si>
  <si>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</si>
  <si>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</si>
  <si>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</si>
  <si>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</si>
  <si>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</si>
  <si>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</si>
  <si>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</si>
  <si>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</si>
  <si>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</si>
  <si>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</si>
  <si>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</si>
  <si>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</si>
  <si>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</si>
  <si>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</si>
  <si>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</si>
  <si>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</si>
  <si>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</si>
  <si>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</si>
  <si>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</si>
  <si>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</si>
  <si>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</si>
  <si>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</si>
  <si>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</si>
  <si>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</si>
  <si>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</si>
  <si>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</si>
  <si>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</si>
  <si>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</si>
  <si>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</si>
  <si>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</si>
  <si>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</si>
  <si>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</si>
  <si>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</si>
  <si>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</si>
  <si>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</si>
  <si>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</si>
  <si>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</si>
  <si>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</si>
  <si>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</si>
  <si>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</si>
  <si>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</si>
  <si>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</si>
  <si>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</si>
  <si>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</si>
  <si>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</si>
  <si>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</si>
  <si>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</si>
  <si>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</si>
  <si>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</si>
  <si>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</si>
  <si>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</si>
  <si>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</si>
  <si>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</si>
  <si>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</si>
  <si>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</si>
  <si>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</si>
  <si>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</si>
  <si>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</si>
  <si>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</si>
  <si>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</si>
  <si>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</si>
  <si>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</si>
  <si>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</si>
  <si>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</si>
  <si>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</si>
  <si>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</si>
  <si>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</si>
  <si>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</si>
  <si>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</si>
  <si>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</si>
  <si>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</si>
  <si>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</si>
  <si>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</si>
  <si>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</si>
  <si>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</si>
  <si>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</si>
  <si>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</si>
  <si>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</si>
  <si>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</si>
  <si>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</si>
  <si>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</si>
  <si>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</si>
  <si>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</si>
  <si>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</si>
  <si>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</si>
  <si>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</si>
  <si>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</si>
  <si>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</si>
  <si>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</si>
  <si>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</si>
  <si>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</si>
  <si>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</si>
  <si>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</si>
  <si>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</si>
  <si>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</si>
  <si>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</si>
  <si>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</si>
  <si>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</si>
  <si>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</si>
  <si>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</si>
  <si>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</si>
  <si>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</si>
  <si>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</si>
  <si>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</si>
  <si>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</si>
  <si>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</si>
  <si>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</si>
  <si>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</si>
  <si>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</si>
  <si>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</si>
  <si>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</si>
  <si>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</si>
  <si>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</si>
  <si>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</si>
  <si>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</si>
  <si>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</si>
  <si>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</si>
  <si>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</si>
  <si>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</si>
  <si>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</si>
  <si>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</si>
  <si>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</si>
  <si>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</si>
  <si>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</si>
  <si>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</si>
  <si>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</si>
  <si>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</si>
  <si>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</si>
  <si>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</si>
  <si>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</si>
  <si>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</si>
  <si>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</si>
  <si>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</si>
  <si>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</si>
  <si>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</si>
  <si>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</si>
  <si>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</si>
  <si>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</si>
  <si>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</si>
  <si>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</si>
  <si>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</si>
  <si>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</si>
  <si>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</si>
  <si>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</si>
  <si>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</si>
  <si>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</si>
  <si>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</si>
  <si>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</si>
  <si>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</si>
  <si>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</si>
  <si>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</si>
  <si>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</si>
  <si>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</si>
  <si>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</si>
  <si>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</si>
  <si>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</si>
  <si>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</si>
  <si>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</si>
  <si>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</si>
  <si>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</si>
  <si>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</si>
  <si>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</si>
  <si>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</si>
  <si>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</si>
  <si>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</si>
  <si>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</si>
  <si>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</si>
  <si>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</si>
  <si>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</si>
  <si>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</si>
  <si>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</si>
  <si>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</si>
  <si>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</si>
  <si>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</si>
  <si>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</si>
  <si>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</si>
  <si>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</si>
  <si>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</si>
  <si>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</si>
  <si>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</si>
  <si>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</si>
  <si>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</si>
  <si>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</si>
  <si>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</si>
  <si>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</si>
  <si>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</si>
  <si>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</si>
  <si>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</si>
  <si>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</si>
  <si>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</si>
  <si>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</si>
  <si>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</si>
  <si>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</si>
  <si>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</si>
  <si>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</si>
  <si>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</si>
  <si>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</si>
  <si>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</si>
  <si>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</si>
  <si>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</si>
  <si>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</si>
  <si>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</si>
  <si>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</si>
  <si>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</si>
  <si>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</si>
  <si>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</si>
  <si>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</si>
  <si>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</si>
  <si>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</si>
  <si>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</si>
  <si>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</si>
  <si>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</si>
  <si>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</si>
  <si>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</si>
  <si>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</si>
  <si>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</si>
  <si>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</si>
  <si>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</si>
  <si>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</si>
  <si>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</si>
  <si>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</si>
  <si>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</si>
  <si>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</si>
  <si>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</si>
  <si>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</si>
  <si>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</si>
  <si>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</si>
  <si>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</si>
  <si>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</si>
  <si>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</si>
  <si>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</si>
  <si>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</si>
  <si>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</si>
  <si>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</si>
  <si>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</si>
  <si>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</si>
  <si>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</si>
  <si>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</si>
  <si>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</si>
  <si>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</si>
  <si>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</si>
  <si>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</si>
  <si>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</si>
  <si>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</si>
  <si>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</si>
  <si>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</si>
  <si>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</si>
  <si>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</si>
  <si>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</si>
  <si>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</si>
  <si>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</si>
  <si>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</si>
  <si>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</si>
  <si>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</si>
  <si>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</si>
  <si>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</si>
  <si>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</si>
  <si>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</si>
  <si>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</si>
  <si>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</si>
  <si>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</si>
  <si>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</si>
  <si>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</si>
  <si>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</si>
  <si>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</si>
  <si>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</si>
  <si>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</si>
  <si>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</si>
  <si>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</si>
  <si>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</si>
  <si>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</si>
  <si>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</si>
  <si>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</si>
  <si>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</si>
  <si>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</si>
  <si>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</si>
  <si>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</si>
  <si>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</si>
  <si>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</si>
  <si>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</si>
  <si>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</si>
  <si>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</si>
  <si>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</si>
  <si>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</si>
  <si>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</si>
  <si>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</si>
  <si>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</si>
  <si>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</si>
  <si>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</si>
  <si>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</si>
  <si>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</si>
  <si>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</si>
  <si>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</si>
  <si>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</si>
  <si>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</si>
  <si>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</si>
  <si>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</si>
  <si>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</si>
  <si>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</si>
  <si>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</si>
  <si>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</si>
  <si>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</si>
  <si>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</si>
  <si>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</si>
  <si>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</si>
  <si>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</si>
  <si>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</si>
  <si>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</si>
  <si>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</si>
  <si>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</si>
  <si>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</si>
  <si>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</si>
  <si>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</si>
  <si>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</si>
  <si>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</si>
  <si>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</si>
  <si>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</si>
  <si>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</si>
  <si>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</si>
  <si>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</si>
  <si>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</si>
  <si>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</si>
  <si>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</si>
  <si>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</si>
  <si>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</si>
  <si>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</si>
  <si>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</si>
  <si>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</si>
  <si>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</si>
  <si>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</si>
  <si>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</si>
  <si>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</si>
  <si>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</si>
  <si>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</si>
  <si>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</si>
  <si>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</si>
  <si>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</si>
  <si>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</si>
  <si>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</si>
  <si>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</si>
  <si>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</si>
  <si>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</si>
  <si>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</si>
  <si>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</si>
  <si>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</si>
  <si>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</si>
  <si>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</si>
  <si>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</si>
  <si>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</si>
  <si>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</si>
  <si>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</si>
  <si>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</si>
  <si>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</si>
  <si>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</si>
  <si>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</si>
  <si>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</si>
  <si>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</si>
  <si>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</si>
  <si>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</si>
  <si>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</si>
  <si>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</si>
  <si>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</si>
  <si>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</si>
  <si>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</si>
  <si>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</si>
  <si>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</si>
  <si>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</si>
  <si>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</si>
  <si>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</si>
  <si>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</si>
  <si>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</si>
  <si>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</si>
  <si>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</si>
  <si>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</si>
  <si>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</si>
  <si>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</si>
  <si>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</si>
  <si>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</si>
  <si>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</si>
  <si>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</si>
  <si>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</si>
  <si>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</si>
  <si>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</si>
  <si>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</si>
  <si>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</si>
  <si>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</si>
  <si>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</si>
  <si>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</si>
  <si>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</si>
  <si>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</si>
  <si>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</si>
  <si>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</si>
  <si>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</si>
  <si>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</si>
  <si>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</si>
  <si>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</si>
  <si>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</si>
  <si>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</si>
  <si>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</si>
  <si>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</si>
  <si>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</si>
  <si>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</si>
  <si>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</si>
  <si>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</si>
  <si>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</si>
  <si>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</si>
  <si>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</si>
  <si>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</si>
  <si>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</si>
  <si>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</si>
  <si>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</si>
  <si>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</si>
  <si>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</si>
  <si>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</si>
  <si>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</si>
  <si>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</si>
  <si>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</si>
  <si>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</si>
  <si>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</si>
  <si>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</si>
  <si>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</si>
  <si>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</si>
  <si>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</si>
  <si>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</si>
  <si>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</si>
  <si>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</si>
  <si>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</si>
  <si>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</si>
  <si>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</si>
  <si>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</si>
  <si>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</si>
  <si>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</si>
  <si>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</si>
  <si>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</si>
  <si>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</si>
  <si>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</si>
  <si>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</si>
  <si>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</si>
  <si>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</si>
  <si>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</si>
  <si>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</si>
  <si>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</si>
  <si>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</si>
  <si>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</si>
  <si>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</si>
  <si>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</si>
  <si>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</si>
  <si>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</si>
  <si>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</si>
  <si>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</si>
  <si>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</si>
  <si>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</si>
  <si>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</si>
  <si>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</si>
  <si>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</si>
  <si>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</si>
  <si>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</si>
  <si>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</si>
  <si>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</si>
  <si>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</si>
  <si>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</si>
  <si>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</si>
  <si>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</si>
  <si>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</si>
  <si>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</si>
  <si>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</si>
  <si>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</si>
  <si>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</si>
  <si>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</si>
  <si>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</si>
  <si>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</si>
  <si>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</si>
  <si>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</si>
  <si>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</si>
  <si>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</si>
  <si>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</si>
  <si>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</si>
  <si>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</si>
  <si>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</si>
  <si>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</si>
  <si>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</si>
  <si>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</si>
  <si>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</si>
  <si>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</si>
  <si>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</si>
  <si>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</si>
  <si>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</si>
  <si>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</si>
  <si>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</si>
  <si>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</si>
  <si>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</si>
  <si>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</si>
  <si>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</si>
  <si>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</si>
  <si>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</si>
  <si>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</si>
  <si>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</si>
  <si>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</si>
  <si>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</si>
  <si>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</si>
  <si>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</si>
  <si>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</si>
  <si>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</si>
  <si>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</si>
  <si>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</si>
  <si>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</si>
  <si>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</si>
  <si>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</si>
  <si>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</si>
  <si>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</si>
  <si>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</si>
  <si>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</si>
  <si>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</si>
  <si>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</si>
  <si>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</si>
  <si>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</si>
  <si>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</si>
  <si>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</si>
  <si>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</si>
  <si>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</si>
  <si>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</si>
  <si>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</si>
  <si>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</si>
  <si>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</si>
  <si>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</si>
  <si>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</si>
  <si>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</si>
  <si>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</si>
  <si>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</si>
  <si>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</si>
  <si>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</si>
  <si>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</si>
  <si>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</si>
  <si>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</si>
  <si>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</si>
  <si>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</si>
  <si>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</si>
  <si>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</si>
  <si>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</si>
  <si>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</si>
  <si>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</si>
  <si>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</si>
  <si>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</si>
  <si>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</si>
  <si>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</si>
  <si>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</si>
  <si>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</si>
  <si>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</si>
  <si>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</si>
  <si>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</si>
  <si>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</si>
  <si>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</si>
  <si>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</si>
  <si>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</si>
  <si>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</si>
  <si>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</si>
  <si>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</si>
  <si>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</si>
  <si>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</si>
  <si>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</si>
  <si>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</si>
  <si>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</si>
  <si>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</si>
  <si>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</si>
  <si>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</si>
  <si>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</si>
  <si>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</si>
  <si>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</si>
  <si>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</si>
  <si>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</si>
  <si>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</si>
  <si>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</si>
  <si>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</si>
  <si>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</si>
  <si>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</si>
  <si>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</si>
  <si>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</si>
  <si>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</si>
  <si>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</si>
  <si>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</si>
  <si>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</si>
  <si>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</si>
  <si>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</si>
  <si>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</si>
  <si>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</si>
  <si>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</si>
  <si>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</si>
  <si>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</si>
  <si>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</si>
  <si>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</si>
  <si>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</si>
  <si>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</si>
  <si>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</si>
  <si>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</si>
  <si>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</si>
  <si>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</si>
  <si>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</si>
  <si>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</si>
  <si>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</si>
  <si>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</si>
  <si>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</si>
  <si>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</si>
  <si>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</si>
  <si>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</si>
  <si>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</si>
  <si>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</si>
  <si>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</si>
  <si>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</si>
  <si>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</si>
  <si>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</si>
  <si>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</si>
  <si>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</si>
  <si>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</si>
  <si>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</si>
  <si>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</si>
  <si>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</si>
  <si>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</si>
  <si>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</si>
  <si>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</si>
  <si>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</si>
  <si>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</si>
  <si>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</si>
  <si>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</si>
  <si>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</si>
  <si>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</si>
  <si>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</si>
  <si>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</si>
  <si>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</si>
  <si>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</si>
  <si>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</si>
  <si>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</si>
  <si>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</si>
  <si>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</si>
  <si>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</si>
  <si>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</si>
  <si>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</si>
  <si>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</si>
  <si>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</si>
  <si>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</si>
  <si>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</si>
  <si>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</si>
  <si>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</si>
  <si>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</si>
  <si>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</si>
  <si>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</si>
  <si>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</si>
  <si>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</si>
  <si>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</si>
  <si>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</si>
  <si>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</si>
  <si>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</si>
  <si>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</si>
  <si>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</si>
  <si>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</si>
  <si>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</si>
  <si>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</si>
  <si>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</si>
  <si>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</si>
  <si>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</si>
  <si>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</si>
  <si>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</si>
  <si>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</si>
  <si>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</si>
  <si>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</si>
  <si>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</si>
  <si>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</si>
  <si>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</si>
  <si>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</si>
  <si>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</si>
  <si>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</si>
  <si>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</si>
  <si>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</si>
  <si>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</si>
  <si>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</si>
  <si>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</si>
  <si>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</si>
  <si>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</si>
  <si>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</si>
  <si>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</si>
  <si>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</si>
  <si>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</si>
  <si>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</si>
  <si>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</si>
  <si>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</si>
  <si>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</si>
  <si>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</si>
  <si>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</si>
  <si>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</si>
  <si>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</si>
  <si>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</si>
  <si>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</si>
  <si>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</si>
  <si>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</si>
  <si>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</si>
  <si>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</si>
  <si>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</si>
  <si>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</si>
  <si>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</si>
  <si>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</si>
  <si>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</si>
  <si>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</si>
  <si>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</si>
  <si>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</si>
  <si>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</si>
  <si>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</si>
  <si>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</si>
  <si>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</si>
  <si>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</si>
  <si>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</si>
  <si>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</si>
  <si>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</si>
  <si>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</si>
  <si>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</si>
  <si>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</si>
  <si>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</si>
  <si>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</si>
  <si>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</si>
  <si>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</si>
  <si>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</si>
  <si>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</si>
  <si>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</si>
  <si>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</si>
  <si>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</si>
  <si>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</si>
  <si>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</si>
  <si>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</si>
  <si>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</si>
  <si>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</si>
  <si>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</si>
  <si>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</si>
  <si>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</si>
  <si>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</si>
  <si>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</si>
  <si>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</si>
  <si>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</si>
  <si>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</si>
  <si>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</si>
  <si>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</si>
  <si>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</si>
  <si>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</si>
  <si>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</si>
  <si>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</si>
  <si>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</si>
  <si>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</si>
  <si>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</si>
  <si>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</si>
  <si>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</si>
  <si>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</si>
  <si>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</si>
  <si>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</si>
  <si>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</si>
  <si>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</si>
  <si>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</si>
  <si>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</si>
  <si>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</si>
  <si>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</si>
  <si>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</si>
  <si>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</si>
  <si>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</si>
  <si>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</si>
  <si>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</si>
  <si>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</si>
  <si>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</si>
  <si>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</si>
  <si>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</si>
  <si>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</si>
  <si>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</si>
  <si>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</si>
  <si>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</si>
  <si>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</si>
  <si>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</si>
  <si>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</si>
  <si>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</si>
  <si>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</si>
  <si>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</si>
  <si>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</si>
  <si>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</si>
  <si>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</si>
  <si>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</si>
  <si>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</si>
  <si>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</si>
  <si>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</si>
  <si>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</si>
  <si>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</si>
  <si>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</si>
  <si>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</si>
  <si>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</si>
  <si>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</si>
  <si>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</si>
  <si>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</si>
  <si>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</si>
  <si>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</si>
  <si>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</si>
  <si>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</si>
  <si>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</si>
  <si>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</si>
  <si>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</si>
  <si>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</si>
  <si>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</si>
  <si>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</si>
  <si>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</si>
  <si>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</si>
  <si>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</si>
  <si>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</si>
  <si>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</si>
  <si>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</si>
  <si>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</si>
  <si>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</si>
  <si>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</si>
  <si>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</si>
  <si>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</si>
  <si>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</si>
  <si>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</si>
  <si>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</si>
  <si>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</si>
  <si>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</si>
  <si>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</si>
  <si>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</si>
  <si>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</si>
  <si>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</si>
  <si>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</si>
  <si>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</si>
  <si>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</si>
  <si>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</si>
  <si>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</si>
  <si>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</si>
  <si>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</si>
  <si>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</si>
  <si>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</si>
  <si>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</si>
  <si>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</si>
  <si>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</si>
  <si>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</si>
  <si>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</si>
  <si>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</si>
  <si>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</si>
  <si>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</si>
  <si>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</si>
  <si>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</si>
  <si>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</si>
  <si>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</si>
  <si>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</si>
  <si>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</si>
  <si>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</si>
  <si>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</si>
  <si>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</si>
  <si>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</si>
  <si>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</si>
  <si>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</si>
  <si>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</si>
  <si>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</si>
  <si>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</si>
  <si>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</si>
  <si>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</si>
  <si>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</si>
  <si>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</si>
  <si>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</si>
  <si>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</si>
  <si>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</si>
  <si>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</si>
  <si>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</si>
  <si>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</si>
  <si>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</si>
  <si>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</si>
  <si>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</si>
  <si>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</si>
  <si>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</si>
  <si>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</si>
  <si>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</si>
  <si>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</si>
  <si>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</si>
  <si>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</si>
  <si>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</si>
  <si>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</si>
  <si>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</si>
  <si>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</si>
  <si>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</si>
  <si>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</si>
  <si>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</si>
  <si>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</si>
  <si>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</si>
  <si>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</si>
  <si>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</si>
  <si>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</si>
  <si>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</si>
  <si>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</si>
  <si>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</si>
  <si>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</si>
  <si>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</si>
  <si>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</si>
  <si>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</si>
  <si>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</si>
  <si>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</si>
  <si>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</si>
  <si>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</si>
  <si>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</si>
  <si>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</si>
  <si>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</si>
  <si>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</si>
  <si>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</si>
  <si>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</si>
  <si>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</si>
  <si>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</si>
  <si>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</si>
  <si>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</si>
  <si>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</si>
  <si>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</si>
  <si>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</si>
  <si>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</si>
  <si>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</si>
  <si>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</si>
  <si>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</si>
  <si>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</si>
  <si>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</si>
  <si>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</si>
  <si>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</si>
  <si>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</si>
  <si>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</si>
  <si>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</si>
  <si>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</si>
  <si>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</si>
  <si>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</si>
  <si>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</si>
  <si>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</si>
  <si>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</si>
  <si>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</si>
  <si>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</si>
  <si>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</si>
  <si>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</si>
  <si>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</si>
  <si>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</si>
  <si>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</si>
  <si>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</si>
  <si>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</si>
  <si>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</si>
  <si>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</si>
  <si>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</si>
  <si>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</si>
  <si>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</si>
  <si>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</si>
  <si>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</si>
  <si>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</si>
  <si>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</si>
  <si>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</si>
  <si>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</si>
  <si>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</si>
  <si>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</si>
  <si>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</si>
  <si>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</si>
  <si>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</si>
  <si>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</si>
  <si>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</si>
  <si>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</si>
  <si>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</si>
  <si>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</si>
  <si>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</si>
  <si>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</si>
  <si>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</si>
  <si>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</si>
  <si>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</si>
  <si>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</si>
  <si>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</si>
  <si>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</si>
  <si>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</si>
  <si>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</si>
  <si>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</si>
  <si>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</si>
  <si>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</si>
  <si>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</si>
  <si>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</si>
  <si>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</si>
  <si>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</si>
  <si>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</si>
  <si>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</si>
  <si>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</si>
  <si>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</si>
  <si>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</si>
  <si>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</si>
  <si>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</si>
  <si>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</si>
  <si>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</si>
  <si>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</si>
  <si>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</si>
  <si>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</si>
  <si>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</si>
  <si>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</si>
  <si>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</si>
  <si>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</si>
  <si>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</si>
  <si>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</si>
  <si>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</si>
  <si>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</si>
  <si>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</si>
  <si>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</si>
  <si>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</si>
  <si>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</si>
  <si>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</si>
  <si>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</si>
  <si>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</si>
  <si>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</si>
  <si>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</si>
  <si>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</si>
  <si>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</si>
  <si>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</si>
  <si>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</si>
  <si>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</si>
  <si>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</si>
  <si>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</si>
  <si>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</si>
  <si>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</si>
  <si>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</si>
  <si>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</si>
  <si>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</si>
  <si>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</si>
  <si>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</si>
  <si>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</si>
  <si>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</si>
  <si>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</si>
  <si>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</si>
  <si>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</si>
  <si>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</si>
  <si>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</si>
  <si>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</si>
  <si>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</si>
  <si>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</si>
  <si>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</si>
  <si>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</si>
  <si>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</si>
  <si>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</si>
  <si>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</si>
  <si>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</si>
  <si>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</si>
  <si>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</si>
  <si>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</si>
  <si>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</si>
  <si>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</si>
  <si>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</si>
  <si>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</si>
  <si>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</si>
  <si>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</si>
  <si>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</si>
  <si>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</si>
  <si>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</si>
  <si>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</si>
  <si>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</si>
  <si>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</si>
  <si>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</si>
  <si>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</si>
  <si>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</si>
  <si>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</si>
  <si>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</si>
  <si>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</si>
  <si>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</si>
  <si>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</si>
  <si>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</si>
  <si>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</si>
  <si>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</si>
  <si>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</si>
  <si>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</si>
  <si>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</si>
  <si>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</si>
  <si>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</si>
  <si>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</si>
  <si>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</si>
  <si>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</si>
  <si>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</si>
  <si>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</si>
  <si>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</si>
  <si>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</si>
  <si>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</si>
  <si>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</si>
  <si>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</si>
  <si>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</si>
  <si>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</si>
  <si>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</si>
  <si>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</si>
  <si>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</si>
  <si>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</si>
  <si>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</si>
  <si>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</si>
  <si>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</si>
  <si>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</si>
  <si>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</si>
  <si>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</si>
  <si>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</si>
  <si>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</si>
  <si>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</si>
  <si>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</si>
  <si>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</si>
  <si>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</si>
  <si>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</si>
  <si>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</si>
  <si>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</si>
  <si>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</si>
  <si>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</si>
  <si>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</si>
  <si>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</si>
  <si>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</si>
  <si>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</si>
  <si>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</si>
  <si>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</si>
  <si>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</si>
  <si>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</si>
  <si>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</si>
  <si>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</si>
  <si>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</si>
  <si>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</si>
  <si>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</si>
  <si>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</si>
  <si>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</si>
  <si>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</si>
  <si>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</si>
  <si>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</si>
  <si>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</si>
  <si>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</si>
  <si>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</si>
  <si>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</si>
  <si>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</si>
  <si>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</si>
  <si>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</si>
  <si>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</si>
  <si>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</si>
  <si>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</si>
  <si>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</si>
  <si>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</si>
  <si>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</si>
  <si>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</si>
  <si>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</si>
  <si>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</si>
  <si>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</si>
  <si>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</si>
  <si>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</si>
  <si>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</si>
  <si>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</si>
  <si>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</si>
  <si>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</si>
  <si>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</si>
  <si>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</si>
  <si>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</si>
  <si>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</si>
  <si>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</si>
  <si>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</si>
  <si>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</si>
  <si>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</si>
  <si>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</si>
  <si>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</si>
  <si>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</si>
  <si>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</si>
  <si>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</si>
  <si>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</si>
  <si>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</si>
  <si>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</si>
  <si>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</si>
  <si>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</si>
  <si>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</si>
  <si>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</si>
  <si>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</si>
  <si>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</si>
  <si>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</si>
  <si>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</si>
  <si>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</si>
  <si>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</si>
  <si>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</si>
  <si>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</si>
  <si>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</si>
  <si>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</si>
  <si>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</si>
  <si>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</si>
  <si>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</si>
  <si>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</si>
  <si>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</si>
  <si>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</si>
  <si>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</si>
  <si>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</si>
  <si>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</si>
  <si>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</si>
  <si>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</si>
  <si>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</si>
  <si>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</si>
  <si>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</si>
  <si>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</si>
  <si>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</si>
  <si>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</si>
  <si>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</si>
  <si>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</si>
  <si>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</si>
  <si>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</si>
  <si>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</si>
  <si>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</si>
  <si>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</si>
  <si>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</si>
  <si>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</si>
  <si>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</si>
  <si>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</si>
  <si>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</si>
  <si>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</si>
  <si>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</si>
  <si>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</si>
  <si>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</si>
  <si>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</si>
  <si>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</si>
  <si>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</si>
  <si>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</si>
  <si>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</si>
  <si>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</si>
  <si>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</si>
  <si>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</si>
  <si>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</si>
  <si>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</si>
  <si>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</si>
  <si>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</si>
  <si>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</si>
  <si>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</si>
  <si>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</si>
  <si>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</si>
  <si>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</si>
  <si>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</si>
  <si>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</si>
  <si>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</si>
  <si>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</si>
  <si>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</si>
  <si>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</si>
  <si>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</si>
  <si>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</si>
  <si>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</si>
  <si>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</si>
  <si>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</si>
  <si>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</si>
  <si>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</si>
  <si>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</si>
  <si>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</si>
  <si>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</si>
  <si>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</si>
  <si>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</si>
  <si>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</si>
  <si>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</si>
  <si>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</si>
  <si>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</si>
  <si>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</si>
  <si>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</si>
  <si>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</si>
  <si>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</si>
  <si>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</si>
  <si>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</si>
  <si>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</si>
  <si>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</si>
  <si>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</si>
  <si>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</si>
  <si>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</si>
  <si>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</si>
  <si>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</si>
  <si>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</si>
  <si>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</si>
  <si>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</si>
  <si>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</si>
  <si>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</si>
  <si>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</si>
  <si>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</si>
  <si>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</si>
  <si>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</si>
  <si>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</si>
  <si>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</si>
  <si>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</si>
  <si>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</si>
  <si>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</si>
  <si>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</si>
  <si>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</si>
  <si>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</si>
  <si>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</si>
  <si>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</si>
  <si>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</si>
  <si>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</si>
  <si>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</si>
  <si>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</si>
  <si>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</si>
  <si>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</si>
  <si>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</si>
  <si>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</si>
  <si>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</si>
  <si>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</si>
  <si>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</si>
  <si>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</si>
  <si>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</si>
  <si>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</si>
  <si>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</si>
  <si>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</si>
  <si>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</si>
  <si>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</si>
  <si>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</si>
  <si>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</si>
  <si>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</si>
  <si>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</si>
  <si>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</si>
  <si>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</si>
  <si>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</si>
  <si>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</si>
  <si>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</si>
  <si>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</si>
  <si>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</si>
  <si>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</si>
  <si>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</si>
  <si>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</si>
  <si>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</si>
  <si>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</si>
  <si>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</si>
  <si>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</si>
  <si>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</si>
  <si>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</si>
  <si>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</si>
  <si>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</si>
  <si>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</si>
  <si>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</si>
  <si>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</si>
  <si>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</si>
  <si>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</si>
  <si>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</si>
  <si>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</si>
  <si>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</si>
  <si>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</si>
  <si>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</si>
  <si>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</si>
  <si>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</si>
  <si>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</si>
  <si>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</si>
  <si>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</si>
  <si>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</si>
  <si>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</si>
  <si>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</si>
  <si>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</si>
  <si>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</si>
  <si>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</si>
  <si>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</si>
  <si>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</si>
  <si>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</si>
  <si>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</si>
  <si>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</si>
  <si>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</si>
  <si>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</si>
  <si>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</si>
  <si>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</si>
  <si>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</si>
  <si>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</si>
  <si>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</si>
  <si>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</si>
  <si>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</si>
  <si>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</si>
  <si>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</si>
  <si>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</si>
  <si>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</si>
  <si>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</si>
  <si>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</si>
  <si>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</si>
  <si>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</si>
  <si>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</si>
  <si>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</si>
  <si>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</si>
  <si>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</si>
  <si>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</si>
  <si>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</si>
  <si>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</si>
  <si>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</si>
  <si>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</si>
  <si>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</si>
  <si>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</si>
  <si>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</si>
  <si>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</si>
  <si>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</si>
  <si>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</si>
  <si>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</si>
  <si>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</si>
  <si>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</si>
  <si>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</si>
  <si>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</si>
  <si>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</si>
  <si>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</si>
  <si>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</si>
  <si>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</si>
  <si>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</si>
  <si>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</si>
  <si>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</si>
  <si>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</si>
  <si>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</si>
  <si>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</si>
  <si>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</si>
  <si>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</si>
  <si>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</si>
  <si>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</si>
  <si>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</si>
  <si>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</si>
  <si>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</si>
  <si>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</si>
  <si>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</si>
  <si>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</si>
  <si>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</si>
  <si>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</si>
  <si>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</si>
  <si>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</si>
  <si>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</si>
  <si>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</si>
  <si>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</si>
  <si>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</si>
  <si>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</si>
  <si>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</si>
  <si>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</si>
  <si>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</si>
  <si>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</si>
  <si>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</si>
  <si>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</si>
  <si>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</si>
  <si>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</si>
  <si>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</si>
  <si>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</si>
  <si>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</si>
  <si>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</si>
  <si>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</si>
  <si>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</si>
  <si>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</si>
  <si>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</si>
  <si>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</si>
  <si>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</si>
  <si>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</si>
  <si>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</si>
  <si>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</si>
  <si>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</si>
  <si>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</si>
  <si>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</si>
  <si>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</si>
  <si>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</si>
  <si>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</si>
  <si>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</si>
  <si>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</si>
  <si>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</si>
  <si>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</si>
  <si>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</si>
  <si>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</si>
  <si>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</si>
  <si>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</si>
  <si>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</si>
  <si>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</si>
  <si>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</si>
  <si>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</si>
  <si>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</si>
  <si>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</si>
  <si>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</si>
  <si>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</si>
  <si>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</si>
  <si>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</si>
  <si>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</si>
  <si>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</si>
  <si>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</si>
  <si>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</si>
  <si>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</si>
  <si>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</si>
  <si>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</si>
  <si>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</si>
  <si>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</si>
  <si>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</si>
  <si>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</si>
  <si>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</si>
  <si>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</si>
  <si>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</si>
  <si>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</si>
  <si>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</si>
  <si>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</si>
  <si>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</si>
  <si>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</si>
  <si>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</si>
  <si>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</si>
  <si>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</si>
  <si>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</si>
  <si>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</si>
  <si>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</si>
  <si>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</si>
  <si>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</si>
  <si>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</si>
  <si>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</si>
  <si>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</si>
  <si>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</si>
  <si>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</si>
  <si>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</si>
  <si>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</si>
  <si>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</si>
  <si>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</si>
  <si>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</si>
  <si>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</si>
  <si>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</si>
  <si>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</si>
  <si>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</si>
  <si>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</si>
  <si>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</si>
  <si>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</si>
  <si>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</si>
  <si>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</si>
  <si>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</si>
  <si>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</si>
  <si>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</si>
  <si>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</si>
  <si>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</si>
  <si>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</si>
  <si>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</si>
  <si>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</si>
  <si>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</si>
  <si>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</si>
  <si>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</si>
  <si>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</si>
  <si>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</si>
  <si>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</si>
  <si>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</si>
  <si>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</si>
  <si>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</si>
  <si>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</si>
  <si>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</si>
  <si>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</si>
  <si>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</si>
  <si>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</si>
  <si>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</si>
  <si>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</si>
  <si>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</si>
  <si>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</si>
  <si>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</si>
  <si>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</si>
  <si>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</si>
  <si>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</si>
  <si>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</si>
  <si>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</si>
  <si>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</si>
  <si>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</si>
  <si>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</si>
  <si>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</si>
  <si>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</si>
  <si>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</si>
  <si>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</si>
  <si>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</si>
  <si>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</si>
  <si>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</si>
  <si>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</si>
  <si>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</si>
  <si>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</si>
  <si>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</si>
  <si>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</si>
  <si>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</si>
  <si>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</si>
  <si>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</si>
  <si>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</si>
  <si>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</si>
  <si>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</si>
  <si>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</si>
  <si>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</si>
  <si>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</si>
  <si>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</si>
  <si>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</si>
  <si>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</si>
  <si>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</si>
  <si>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</si>
  <si>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</si>
  <si>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</si>
  <si>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</si>
  <si>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</si>
  <si>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</si>
  <si>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</si>
  <si>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</si>
  <si>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</si>
  <si>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</si>
  <si>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</si>
  <si>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</si>
  <si>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</si>
  <si>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</si>
  <si>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</si>
  <si>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</si>
  <si>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</si>
  <si>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</si>
  <si>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</si>
  <si>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</si>
  <si>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</si>
  <si>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</si>
  <si>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</si>
  <si>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</si>
  <si>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</si>
  <si>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</si>
  <si>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</si>
  <si>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</si>
  <si>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</si>
  <si>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</si>
  <si>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</si>
  <si>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</si>
  <si>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</si>
  <si>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</si>
  <si>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</si>
  <si>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</si>
  <si>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</si>
  <si>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</si>
  <si>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</si>
  <si>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</si>
  <si>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</si>
  <si>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</si>
  <si>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</si>
  <si>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</si>
  <si>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</si>
  <si>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</si>
  <si>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</si>
  <si>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</si>
  <si>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</si>
  <si>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</si>
  <si>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</si>
  <si>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</si>
  <si>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</si>
  <si>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</si>
  <si>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</si>
  <si>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</si>
  <si>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</si>
  <si>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</si>
  <si>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</si>
  <si>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</si>
  <si>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</si>
  <si>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</si>
  <si>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</si>
  <si>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</si>
  <si>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</si>
  <si>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</si>
  <si>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</si>
  <si>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</si>
  <si>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</si>
  <si>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</si>
  <si>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</si>
  <si>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</si>
  <si>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</si>
  <si>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</si>
  <si>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</si>
  <si>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</si>
  <si>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</si>
  <si>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</si>
  <si>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</si>
  <si>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</si>
  <si>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</si>
  <si>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</si>
  <si>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</si>
  <si>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</si>
  <si>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</si>
  <si>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</si>
  <si>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</si>
  <si>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</si>
  <si>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</si>
  <si>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</si>
  <si>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</si>
  <si>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</si>
  <si>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</si>
  <si>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</si>
  <si>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</si>
  <si>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</si>
  <si>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</si>
  <si>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</si>
  <si>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</si>
  <si>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</si>
  <si>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</si>
  <si>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</si>
  <si>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</si>
  <si>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</si>
  <si>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</si>
  <si>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</si>
  <si>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</si>
  <si>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</si>
  <si>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</si>
  <si>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</si>
  <si>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</si>
  <si>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</si>
  <si>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</si>
  <si>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</si>
  <si>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</si>
  <si>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</si>
  <si>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</si>
  <si>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</si>
  <si>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</si>
  <si>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</si>
  <si>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</si>
  <si>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</si>
  <si>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</si>
  <si>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</si>
  <si>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</si>
  <si>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</si>
  <si>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</si>
  <si>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</si>
  <si>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</si>
  <si>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</si>
  <si>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</si>
  <si>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</si>
  <si>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</si>
  <si>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</si>
  <si>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</si>
  <si>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</si>
  <si>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</si>
  <si>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</si>
  <si>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</si>
  <si>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</si>
  <si>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</si>
  <si>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</si>
  <si>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</si>
  <si>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</si>
  <si>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</si>
  <si>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</si>
  <si>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</si>
  <si>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</si>
  <si>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</si>
  <si>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</si>
  <si>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</si>
  <si>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</si>
  <si>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</si>
  <si>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</si>
  <si>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</si>
  <si>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</si>
  <si>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</si>
  <si>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</si>
  <si>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</si>
  <si>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</si>
  <si>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</si>
  <si>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</si>
  <si>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</si>
  <si>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</si>
  <si>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</si>
  <si>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</si>
  <si>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</si>
  <si>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</si>
  <si>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</si>
  <si>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</si>
  <si>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</si>
  <si>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</si>
  <si>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</si>
  <si>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</si>
  <si>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</si>
  <si>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</si>
  <si>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</si>
  <si>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</si>
  <si>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</si>
  <si>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</si>
  <si>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</si>
  <si>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</si>
  <si>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</si>
  <si>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</si>
  <si>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</si>
  <si>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</si>
  <si>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</si>
  <si>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</si>
  <si>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</si>
  <si>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</si>
  <si>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</si>
  <si>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</si>
  <si>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</si>
  <si>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</si>
  <si>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</si>
  <si>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</si>
  <si>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</si>
  <si>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</si>
  <si>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</si>
  <si>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</si>
  <si>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</si>
  <si>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</si>
  <si>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</si>
  <si>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</si>
  <si>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</si>
  <si>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</si>
  <si>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</si>
  <si>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</si>
  <si>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</si>
  <si>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</si>
  <si>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</si>
  <si>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</si>
  <si>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</si>
  <si>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</si>
  <si>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</si>
  <si>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</si>
  <si>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</si>
  <si>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</si>
  <si>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</si>
  <si>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</si>
  <si>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</si>
  <si>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</si>
  <si>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</si>
  <si>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</si>
  <si>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</si>
  <si>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</si>
  <si>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</si>
  <si>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</si>
  <si>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</si>
  <si>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</si>
  <si>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</si>
  <si>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</si>
  <si>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</si>
  <si>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</si>
  <si>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</si>
  <si>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</si>
  <si>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</si>
  <si>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</si>
  <si>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</si>
  <si>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</si>
  <si>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</si>
  <si>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</si>
  <si>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</si>
  <si>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</si>
  <si>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</si>
  <si>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</si>
  <si>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</si>
  <si>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</si>
  <si>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</si>
  <si>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</si>
  <si>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</si>
  <si>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</si>
  <si>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</si>
  <si>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</si>
  <si>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</si>
  <si>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</si>
  <si>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</si>
  <si>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</si>
  <si>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</si>
  <si>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</si>
  <si>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</si>
  <si>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</si>
  <si>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</si>
  <si>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</si>
  <si>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</si>
  <si>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</si>
  <si>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</si>
  <si>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</si>
  <si>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</si>
  <si>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</si>
  <si>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</si>
  <si>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</si>
  <si>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</si>
  <si>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</si>
  <si>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</si>
  <si>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</si>
  <si>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</si>
  <si>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</si>
  <si>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</si>
  <si>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</si>
  <si>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</si>
  <si>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</si>
  <si>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</si>
  <si>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</si>
  <si>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</si>
  <si>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</si>
  <si>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</si>
  <si>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</si>
  <si>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</si>
  <si>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</si>
  <si>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</si>
  <si>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</si>
  <si>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</si>
  <si>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</si>
  <si>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</si>
  <si>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</si>
  <si>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</si>
  <si>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</si>
  <si>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</si>
  <si>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</si>
  <si>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</si>
  <si>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</si>
  <si>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</si>
  <si>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</si>
  <si>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</si>
  <si>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</si>
  <si>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</si>
  <si>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</si>
  <si>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</si>
  <si>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</si>
  <si>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</si>
  <si>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</si>
  <si>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</si>
  <si>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</si>
  <si>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</si>
  <si>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</si>
  <si>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</si>
  <si>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</si>
  <si>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</si>
  <si>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</si>
  <si>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</si>
  <si>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</si>
  <si>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</si>
  <si>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</si>
  <si>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</si>
  <si>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</si>
  <si>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</si>
  <si>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</si>
  <si>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</si>
  <si>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</si>
  <si>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</si>
  <si>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</si>
  <si>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</si>
  <si>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</si>
  <si>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</si>
  <si>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</si>
  <si>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</si>
  <si>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</si>
  <si>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</si>
  <si>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</si>
  <si>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</si>
  <si>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</si>
  <si>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</si>
  <si>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</si>
  <si>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</si>
  <si>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</si>
  <si>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</si>
  <si>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</si>
  <si>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</si>
  <si>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</si>
  <si>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</si>
  <si>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</si>
  <si>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</si>
  <si>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</si>
  <si>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</si>
  <si>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</si>
  <si>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</si>
  <si>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</si>
  <si>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</si>
  <si>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</si>
  <si>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</si>
  <si>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</si>
  <si>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</si>
  <si>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</si>
  <si>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</si>
  <si>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</si>
  <si>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</si>
  <si>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</si>
  <si>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</si>
  <si>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</si>
  <si>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</si>
  <si>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</si>
  <si>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</si>
  <si>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</si>
  <si>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</si>
  <si>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</si>
  <si>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</si>
  <si>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</si>
  <si>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</si>
  <si>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</si>
  <si>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</si>
  <si>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</si>
  <si>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</si>
  <si>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</si>
  <si>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</si>
  <si>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</si>
  <si>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</si>
  <si>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</si>
  <si>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</si>
  <si>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</si>
  <si>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</si>
  <si>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</si>
  <si>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</si>
  <si>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</si>
  <si>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</si>
  <si>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</si>
  <si>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</si>
  <si>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</si>
  <si>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</si>
  <si>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</si>
  <si>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</si>
  <si>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</si>
  <si>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</si>
  <si>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</si>
  <si>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</si>
  <si>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</si>
  <si>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</si>
  <si>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</si>
  <si>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</si>
  <si>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</si>
  <si>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</si>
  <si>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</si>
  <si>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</si>
  <si>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</si>
  <si>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</si>
  <si>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</si>
  <si>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</si>
  <si>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</si>
  <si>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</si>
  <si>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</si>
  <si>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</si>
  <si>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</si>
  <si>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</si>
  <si>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</si>
  <si>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</si>
  <si>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</si>
  <si>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</si>
  <si>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</si>
  <si>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</si>
  <si>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</si>
  <si>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</si>
  <si>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</si>
  <si>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</si>
  <si>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</si>
  <si>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</si>
  <si>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</si>
  <si>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</si>
  <si>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</si>
  <si>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</si>
  <si>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</si>
  <si>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</si>
  <si>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</si>
  <si>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</si>
  <si>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</si>
  <si>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</si>
  <si>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</si>
  <si>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</si>
  <si>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</si>
  <si>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</si>
  <si>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</si>
  <si>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</si>
  <si>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</si>
  <si>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</si>
  <si>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</si>
  <si>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</si>
  <si>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</si>
  <si>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</si>
  <si>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</si>
  <si>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</si>
  <si>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</si>
  <si>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</si>
  <si>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</si>
  <si>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</si>
  <si>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</si>
  <si>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</si>
  <si>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</si>
  <si>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</si>
  <si>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</si>
  <si>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</si>
  <si>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</si>
  <si>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</si>
  <si>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</si>
  <si>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</si>
  <si>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</si>
  <si>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</si>
  <si>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</si>
  <si>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</si>
  <si>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</si>
  <si>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</si>
  <si>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</si>
  <si>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</si>
  <si>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</si>
  <si>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</si>
  <si>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</si>
  <si>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</si>
  <si>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</si>
  <si>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</si>
  <si>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</si>
  <si>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</si>
  <si>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</si>
  <si>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</si>
  <si>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</si>
  <si>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</si>
  <si>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</si>
  <si>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</si>
  <si>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</si>
  <si>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</si>
  <si>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</si>
  <si>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</si>
  <si>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</si>
  <si>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</si>
  <si>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</si>
  <si>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</si>
  <si>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</si>
  <si>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</si>
  <si>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</si>
  <si>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</si>
  <si>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</si>
  <si>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</si>
  <si>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</si>
  <si>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</si>
  <si>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</si>
  <si>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</si>
  <si>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</si>
  <si>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</si>
  <si>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</si>
  <si>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</si>
  <si>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</si>
  <si>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</si>
  <si>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</si>
  <si>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</si>
  <si>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</si>
  <si>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</si>
  <si>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</si>
  <si>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</si>
  <si>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</si>
  <si>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</si>
  <si>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</si>
  <si>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</si>
  <si>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</si>
  <si>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</si>
  <si>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</si>
  <si>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</si>
  <si>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</si>
  <si>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</si>
  <si>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</si>
  <si>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</si>
  <si>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</si>
  <si>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</si>
  <si>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</si>
  <si>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</si>
  <si>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</si>
  <si>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</si>
  <si>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</si>
  <si>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</si>
  <si>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</si>
  <si>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</si>
  <si>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</si>
  <si>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</si>
  <si>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</si>
  <si>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</si>
  <si>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</si>
  <si>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</si>
  <si>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</si>
  <si>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</si>
  <si>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</si>
  <si>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</si>
  <si>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</si>
  <si>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</si>
  <si>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</si>
  <si>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</si>
  <si>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</si>
  <si>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</si>
  <si>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</si>
  <si>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</si>
  <si>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</si>
  <si>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</si>
  <si>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</si>
  <si>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</si>
  <si>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</si>
  <si>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</si>
  <si>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</si>
  <si>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</si>
  <si>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</si>
  <si>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</si>
  <si>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</si>
  <si>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</si>
  <si>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</si>
  <si>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</si>
  <si>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</si>
  <si>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</si>
  <si>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</si>
  <si>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</si>
  <si>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</si>
  <si>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</si>
  <si>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</si>
  <si>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</si>
  <si>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</si>
  <si>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</si>
  <si>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</si>
  <si>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</si>
  <si>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</si>
  <si>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</si>
  <si>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</si>
  <si>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</si>
  <si>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</si>
  <si>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</si>
  <si>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</si>
  <si>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</si>
  <si>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</si>
  <si>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</si>
  <si>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</si>
  <si>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</si>
  <si>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</si>
  <si>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</si>
  <si>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</si>
  <si>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</si>
  <si>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</si>
  <si>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</si>
  <si>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</si>
  <si>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</si>
  <si>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</si>
  <si>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</si>
  <si>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</si>
  <si>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</si>
  <si>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</si>
  <si>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</si>
  <si>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</si>
  <si>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</si>
  <si>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</si>
  <si>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</si>
  <si>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</si>
  <si>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</si>
  <si>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</si>
  <si>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</si>
  <si>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</si>
  <si>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</si>
  <si>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</si>
  <si>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</si>
  <si>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</si>
  <si>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</si>
  <si>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</si>
  <si>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</si>
  <si>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</si>
  <si>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</si>
  <si>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</si>
  <si>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</si>
  <si>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</si>
  <si>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</si>
  <si>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</si>
  <si>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</si>
  <si>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</si>
  <si>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</si>
  <si>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</si>
  <si>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</si>
  <si>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</si>
  <si>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</si>
  <si>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</si>
  <si>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</si>
  <si>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</si>
  <si>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</si>
  <si>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</si>
  <si>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</si>
  <si>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</si>
  <si>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</si>
  <si>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</si>
  <si>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</si>
  <si>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</si>
  <si>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</si>
  <si>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</si>
  <si>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</si>
  <si>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</si>
  <si>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</si>
  <si>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</si>
  <si>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</si>
  <si>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</si>
  <si>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</si>
  <si>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</si>
  <si>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</si>
  <si>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</si>
  <si>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</si>
  <si>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</si>
  <si>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</si>
  <si>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</si>
  <si>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</si>
  <si>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</si>
  <si>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</si>
  <si>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</si>
  <si>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</si>
  <si>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</si>
  <si>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</si>
  <si>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</si>
  <si>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</si>
  <si>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</si>
  <si>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</si>
  <si>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</si>
  <si>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</si>
  <si>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</si>
  <si>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</si>
  <si>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</si>
  <si>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</si>
  <si>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</si>
  <si>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</si>
  <si>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</si>
  <si>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</si>
  <si>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</si>
  <si>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</si>
  <si>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</si>
  <si>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</si>
  <si>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</si>
  <si>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</si>
  <si>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</si>
  <si>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</si>
  <si>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</si>
  <si>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</si>
  <si>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</si>
  <si>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</si>
  <si>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</si>
  <si>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</si>
  <si>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</si>
  <si>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</si>
  <si>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</si>
  <si>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</si>
  <si>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</si>
  <si>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</si>
  <si>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</si>
  <si>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</si>
  <si>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</si>
  <si>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</si>
  <si>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</si>
  <si>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</si>
  <si>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</si>
  <si>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</si>
  <si>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</si>
  <si>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</si>
  <si>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</si>
  <si>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</si>
  <si>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</si>
  <si>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</si>
  <si>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</si>
  <si>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</si>
  <si>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</si>
  <si>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</si>
  <si>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</si>
  <si>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</si>
  <si>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</si>
  <si>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</si>
  <si>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</si>
  <si>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</si>
  <si>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</si>
  <si>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</si>
  <si>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</si>
  <si>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</si>
  <si>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</si>
  <si>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</si>
  <si>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</si>
  <si>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</si>
  <si>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</si>
  <si>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</si>
  <si>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</si>
  <si>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</si>
  <si>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</si>
  <si>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</si>
  <si>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</si>
  <si>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</si>
  <si>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</si>
  <si>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</si>
  <si>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</si>
  <si>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</si>
  <si>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</si>
  <si>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</si>
  <si>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</si>
  <si>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</si>
  <si>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</si>
  <si>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</si>
  <si>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</si>
  <si>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</si>
  <si>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</si>
  <si>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</si>
  <si>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</si>
  <si>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</si>
  <si>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</si>
  <si>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</si>
  <si>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</si>
  <si>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</si>
  <si>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</si>
  <si>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</si>
  <si>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</si>
  <si>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</si>
  <si>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</si>
  <si>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</si>
  <si>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</si>
  <si>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</si>
  <si>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</si>
  <si>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</si>
  <si>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</si>
  <si>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</si>
  <si>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</si>
  <si>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</si>
  <si>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</si>
  <si>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</si>
  <si>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</si>
  <si>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</si>
  <si>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</si>
  <si>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</si>
  <si>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</si>
  <si>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</si>
  <si>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</si>
  <si>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</si>
  <si>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</si>
  <si>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</si>
  <si>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</si>
  <si>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</si>
  <si>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</si>
  <si>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</si>
  <si>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</si>
  <si>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</si>
  <si>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</si>
  <si>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</si>
  <si>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</si>
  <si>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</si>
  <si>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</si>
  <si>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</si>
  <si>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</si>
  <si>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</si>
  <si>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</si>
  <si>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</si>
  <si>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</si>
  <si>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</si>
  <si>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</si>
  <si>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</si>
  <si>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</si>
  <si>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</si>
  <si>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</si>
  <si>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</si>
  <si>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</si>
  <si>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</si>
  <si>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</si>
  <si>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</si>
  <si>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</si>
  <si>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</si>
  <si>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</si>
  <si>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</si>
  <si>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</si>
  <si>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</si>
  <si>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</si>
  <si>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</si>
  <si>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</si>
  <si>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</si>
  <si>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</si>
  <si>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</si>
  <si>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</si>
  <si>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</si>
  <si>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</si>
  <si>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</si>
  <si>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</si>
  <si>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</si>
  <si>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</si>
  <si>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</si>
  <si>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</si>
  <si>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</si>
  <si>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</si>
  <si>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</si>
  <si>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</si>
  <si>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</si>
  <si>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</si>
  <si>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</si>
  <si>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</si>
  <si>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</si>
  <si>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</si>
  <si>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</si>
  <si>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</si>
  <si>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</si>
  <si>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</si>
  <si>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</si>
  <si>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</si>
  <si>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</si>
  <si>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</si>
  <si>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</si>
  <si>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</si>
  <si>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</si>
  <si>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</si>
  <si>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</si>
  <si>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</si>
  <si>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</si>
  <si>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</si>
  <si>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</si>
  <si>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</si>
  <si>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</si>
  <si>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</si>
  <si>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</si>
  <si>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</si>
  <si>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</si>
  <si>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</si>
  <si>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</si>
  <si>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</si>
  <si>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</si>
  <si>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</si>
  <si>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</si>
  <si>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</si>
  <si>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</si>
  <si>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</si>
  <si>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</si>
  <si>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</si>
  <si>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</si>
  <si>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</si>
  <si>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</si>
  <si>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</si>
  <si>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</si>
  <si>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</si>
  <si>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</si>
  <si>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</si>
  <si>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</si>
  <si>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</si>
  <si>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</si>
  <si>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</si>
  <si>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</si>
  <si>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</si>
  <si>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</si>
  <si>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</si>
  <si>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</si>
  <si>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</si>
  <si>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</si>
  <si>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</si>
  <si>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</si>
  <si>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</si>
  <si>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</si>
  <si>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</si>
  <si>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</si>
  <si>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</si>
  <si>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</si>
  <si>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</si>
  <si>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</si>
  <si>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</si>
  <si>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</si>
  <si>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</si>
  <si>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</si>
  <si>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</si>
  <si>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</si>
  <si>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</si>
  <si>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</si>
  <si>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</si>
  <si>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</si>
  <si>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</si>
  <si>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</si>
  <si>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</si>
  <si>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</si>
  <si>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</si>
  <si>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</si>
  <si>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</si>
  <si>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</si>
  <si>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</si>
  <si>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</si>
  <si>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</si>
  <si>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</si>
  <si>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</si>
  <si>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</si>
  <si>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</si>
  <si>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</si>
  <si>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</si>
  <si>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</si>
  <si>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</si>
  <si>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</si>
  <si>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</si>
  <si>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</si>
  <si>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</si>
  <si>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</si>
  <si>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</si>
  <si>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</si>
  <si>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</si>
  <si>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</si>
  <si>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</si>
  <si>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</si>
  <si>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</si>
  <si>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</si>
  <si>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</si>
  <si>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</si>
  <si>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</si>
  <si>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</si>
  <si>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</si>
  <si>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</si>
  <si>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</si>
  <si>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</si>
  <si>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</si>
  <si>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</si>
  <si>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</si>
  <si>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</si>
  <si>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</si>
  <si>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</si>
  <si>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</si>
  <si>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</si>
  <si>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</si>
  <si>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</si>
  <si>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</si>
  <si>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</si>
  <si>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</si>
  <si>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</si>
  <si>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</si>
  <si>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</si>
  <si>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</si>
  <si>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</si>
  <si>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</si>
  <si>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</si>
  <si>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</si>
  <si>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</si>
  <si>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</si>
  <si>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</si>
  <si>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</si>
  <si>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</si>
  <si>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</si>
  <si>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</si>
  <si>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</si>
  <si>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</si>
  <si>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</si>
  <si>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</si>
  <si>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</si>
  <si>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</si>
  <si>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</si>
  <si>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</si>
  <si>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</si>
  <si>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</si>
  <si>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</si>
  <si>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</si>
  <si>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</si>
  <si>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</si>
  <si>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</si>
  <si>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</si>
  <si>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</si>
  <si>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</si>
  <si>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</si>
  <si>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</si>
  <si>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</si>
  <si>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</si>
  <si>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</si>
  <si>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</si>
  <si>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</si>
  <si>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</si>
  <si>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</si>
  <si>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</si>
  <si>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</si>
  <si>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</si>
  <si>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</si>
  <si>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</si>
  <si>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</si>
  <si>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</si>
  <si>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</si>
  <si>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</si>
  <si>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</si>
  <si>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</si>
  <si>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</si>
  <si>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</si>
  <si>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</si>
  <si>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</si>
  <si>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</si>
  <si>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</si>
  <si>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</si>
  <si>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</si>
  <si>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</si>
  <si>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</si>
  <si>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</si>
  <si>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</si>
  <si>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</si>
  <si>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</si>
  <si>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</si>
  <si>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</si>
  <si>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</si>
  <si>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</si>
  <si>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</si>
  <si>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</si>
  <si>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</si>
  <si>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</si>
  <si>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</si>
  <si>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</si>
  <si>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</si>
  <si>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</si>
  <si>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</si>
  <si>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</si>
  <si>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</si>
  <si>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</si>
  <si>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</si>
  <si>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</si>
  <si>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</si>
  <si>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</si>
  <si>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</si>
  <si>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</si>
  <si>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</si>
  <si>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</si>
  <si>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</si>
  <si>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</si>
  <si>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</si>
  <si>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</si>
  <si>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</si>
  <si>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</si>
  <si>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</si>
  <si>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</si>
  <si>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</si>
  <si>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</si>
  <si>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</si>
  <si>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</si>
  <si>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</si>
  <si>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</si>
  <si>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</si>
  <si>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</si>
  <si>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</si>
  <si>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</si>
  <si>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</si>
  <si>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</si>
  <si>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</si>
  <si>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</si>
  <si>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</si>
  <si>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</si>
  <si>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</si>
  <si>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</si>
  <si>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</si>
  <si>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</si>
  <si>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</si>
  <si>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</si>
  <si>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</si>
  <si>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</si>
  <si>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</si>
  <si>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</si>
  <si>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</si>
  <si>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</si>
  <si>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</si>
  <si>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</si>
  <si>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</si>
  <si>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</si>
  <si>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</si>
  <si>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</si>
  <si>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</si>
  <si>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</si>
  <si>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</si>
  <si>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</si>
  <si>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</si>
  <si>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</si>
  <si>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</si>
  <si>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</si>
  <si>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</si>
  <si>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</si>
  <si>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</si>
  <si>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</si>
  <si>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</si>
  <si>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</si>
  <si>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</si>
  <si>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</si>
  <si>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</si>
  <si>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</si>
  <si>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</si>
  <si>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</si>
  <si>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</si>
  <si>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</si>
  <si>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</si>
  <si>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</si>
  <si>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</si>
  <si>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</si>
  <si>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</si>
  <si>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</si>
  <si>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</si>
  <si>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</si>
  <si>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</si>
  <si>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</si>
  <si>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</si>
  <si>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</si>
  <si>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</si>
  <si>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</si>
  <si>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</si>
  <si>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</si>
  <si>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</si>
  <si>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</si>
  <si>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</si>
  <si>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</si>
  <si>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</si>
  <si>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</si>
  <si>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</si>
  <si>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</si>
  <si>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</si>
  <si>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</si>
  <si>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</si>
  <si>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</si>
  <si>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</si>
  <si>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</si>
  <si>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</si>
  <si>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</si>
  <si>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</si>
  <si>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</si>
  <si>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</si>
  <si>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</si>
  <si>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</si>
  <si>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</si>
  <si>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</si>
  <si>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</si>
  <si>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</si>
  <si>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</si>
  <si>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</si>
  <si>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</si>
  <si>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</si>
  <si>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</si>
  <si>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</si>
  <si>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</si>
  <si>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</si>
  <si>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</si>
  <si>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</si>
  <si>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</si>
  <si>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</si>
  <si>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</si>
  <si>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</si>
  <si>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</si>
  <si>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</si>
  <si>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</si>
  <si>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</si>
  <si>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</si>
  <si>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</si>
  <si>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</si>
  <si>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</si>
  <si>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</si>
  <si>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</si>
  <si>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</si>
  <si>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</si>
  <si>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</si>
  <si>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</si>
  <si>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</si>
  <si>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</si>
  <si>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</si>
  <si>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</si>
  <si>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</si>
  <si>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</si>
  <si>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</si>
  <si>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</si>
  <si>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</si>
  <si>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</si>
  <si>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</si>
  <si>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</si>
  <si>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</si>
  <si>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</si>
  <si>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</si>
  <si>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</si>
  <si>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</si>
  <si>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</si>
  <si>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</si>
  <si>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</si>
  <si>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</si>
  <si>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</si>
  <si>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</si>
  <si>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</si>
  <si>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</si>
  <si>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</si>
  <si>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</si>
  <si>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</si>
  <si>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</si>
  <si>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</si>
  <si>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</si>
  <si>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</si>
  <si>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</si>
  <si>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</si>
  <si>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</si>
  <si>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</si>
  <si>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</si>
  <si>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</si>
  <si>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</si>
  <si>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</si>
  <si>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</si>
  <si>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</si>
  <si>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</si>
  <si>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</si>
  <si>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</si>
  <si>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</si>
  <si>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</si>
  <si>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</si>
  <si>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</si>
  <si>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</si>
  <si>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</si>
  <si>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</si>
  <si>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</si>
  <si>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</si>
  <si>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</si>
  <si>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</si>
  <si>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</si>
  <si>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</si>
  <si>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</si>
  <si>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</si>
  <si>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</si>
  <si>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</si>
  <si>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</si>
  <si>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</si>
  <si>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</si>
  <si>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</si>
  <si>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</si>
  <si>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</si>
  <si>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</si>
  <si>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</si>
  <si>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</si>
  <si>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</si>
  <si>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</si>
  <si>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</si>
  <si>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</si>
  <si>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</si>
  <si>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</si>
  <si>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</si>
  <si>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</si>
  <si>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</si>
  <si>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</si>
  <si>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</si>
  <si>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</si>
  <si>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</si>
  <si>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</si>
  <si>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</si>
  <si>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</si>
  <si>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</si>
  <si>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</si>
  <si>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</si>
  <si>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</si>
  <si>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</si>
  <si>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</si>
  <si>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</si>
  <si>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</si>
  <si>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</si>
  <si>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</si>
  <si>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</si>
  <si>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</si>
  <si>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</si>
  <si>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</si>
  <si>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</si>
  <si>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</si>
  <si>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</si>
  <si>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</si>
  <si>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</si>
  <si>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</si>
  <si>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</si>
  <si>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</si>
  <si>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</si>
  <si>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</si>
  <si>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</si>
  <si>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</si>
  <si>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</si>
  <si>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</si>
  <si>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</si>
  <si>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</si>
  <si>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</si>
  <si>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</si>
  <si>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</si>
  <si>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</si>
  <si>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</si>
  <si>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</si>
  <si>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</si>
  <si>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</si>
  <si>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</si>
  <si>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</si>
  <si>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</si>
  <si>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</si>
  <si>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</si>
  <si>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</si>
  <si>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</si>
  <si>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</si>
  <si>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</si>
  <si>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</si>
  <si>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</si>
  <si>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</si>
  <si>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</si>
  <si>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</si>
  <si>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</si>
  <si>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</si>
  <si>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</si>
  <si>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</si>
  <si>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</si>
  <si>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</si>
  <si>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</si>
  <si>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</si>
  <si>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</si>
  <si>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</si>
  <si>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</si>
  <si>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</si>
  <si>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</si>
  <si>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</si>
  <si>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</si>
  <si>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</si>
  <si>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</si>
  <si>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</si>
  <si>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</si>
  <si>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</si>
  <si>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</si>
  <si>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</si>
  <si>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</si>
  <si>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</si>
  <si>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</si>
  <si>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</si>
  <si>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</si>
  <si>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</si>
  <si>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</si>
  <si>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</si>
  <si>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</si>
  <si>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</si>
  <si>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</si>
  <si>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</si>
  <si>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</si>
  <si>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</si>
  <si>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</si>
  <si>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</si>
  <si>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</si>
  <si>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</si>
  <si>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</si>
  <si>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</si>
  <si>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</si>
  <si>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</si>
  <si>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</si>
  <si>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</si>
  <si>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</si>
  <si>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</si>
  <si>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</si>
  <si>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</si>
  <si>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</si>
  <si>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</si>
  <si>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</si>
  <si>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</si>
  <si>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</si>
  <si>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</si>
  <si>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</si>
  <si>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</si>
  <si>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</si>
  <si>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</si>
  <si>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</si>
  <si>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</si>
  <si>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</si>
  <si>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</si>
  <si>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</si>
  <si>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</si>
  <si>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</si>
  <si>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</si>
  <si>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</si>
  <si>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</si>
  <si>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</si>
  <si>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</si>
  <si>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</si>
  <si>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</si>
  <si>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</si>
  <si>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</si>
  <si>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</si>
  <si>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</si>
  <si>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</si>
  <si>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</si>
  <si>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</si>
  <si>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</si>
  <si>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</si>
  <si>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</si>
  <si>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</si>
  <si>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</si>
  <si>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</si>
  <si>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</si>
  <si>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</si>
  <si>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</si>
  <si>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</si>
  <si>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</si>
  <si>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</si>
  <si>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</si>
  <si>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</si>
  <si>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</si>
  <si>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</si>
  <si>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</si>
  <si>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</si>
  <si>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</si>
  <si>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</si>
  <si>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</si>
  <si>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</si>
  <si>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</si>
  <si>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</si>
  <si>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</si>
  <si>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</si>
  <si>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</si>
  <si>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</si>
  <si>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</si>
  <si>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</si>
  <si>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</si>
  <si>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</si>
  <si>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</si>
  <si>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</si>
  <si>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</si>
  <si>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</si>
  <si>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</si>
  <si>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</si>
  <si>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</si>
  <si>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</si>
  <si>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</si>
  <si>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</si>
  <si>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</si>
  <si>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</si>
  <si>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</si>
  <si>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</si>
  <si>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</si>
  <si>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</si>
  <si>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</si>
  <si>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</si>
  <si>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</si>
  <si>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</si>
  <si>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</si>
  <si>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</si>
  <si>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</si>
  <si>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</si>
  <si>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</si>
  <si>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</si>
  <si>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</si>
  <si>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</si>
  <si>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</si>
  <si>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</si>
  <si>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</si>
  <si>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</si>
  <si>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</si>
  <si>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</si>
  <si>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</si>
  <si>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</si>
  <si>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</si>
  <si>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</si>
  <si>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</si>
  <si>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</si>
  <si>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</si>
  <si>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</si>
  <si>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</si>
  <si>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</si>
  <si>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</si>
  <si>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</si>
  <si>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</si>
  <si>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</si>
  <si>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</si>
  <si>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</si>
  <si>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</si>
  <si>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</si>
  <si>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</si>
  <si>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</si>
  <si>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</si>
  <si>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</si>
  <si>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</si>
  <si>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</si>
  <si>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</si>
  <si>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</si>
  <si>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</si>
  <si>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</si>
  <si>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</si>
  <si>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</si>
  <si>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</si>
  <si>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</si>
  <si>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</si>
  <si>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</si>
  <si>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</si>
  <si>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</si>
  <si>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</si>
  <si>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</si>
  <si>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</si>
  <si>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</si>
  <si>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</si>
  <si>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</si>
  <si>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</si>
  <si>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</si>
  <si>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</si>
  <si>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</si>
  <si>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</si>
  <si>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</si>
  <si>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</si>
  <si>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</si>
  <si>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</si>
  <si>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</si>
  <si>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</si>
  <si>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</si>
  <si>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</si>
  <si>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</si>
  <si>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</si>
  <si>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</si>
  <si>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</si>
  <si>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</si>
  <si>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</si>
  <si>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</si>
  <si>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</si>
  <si>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</si>
  <si>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</si>
  <si>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</si>
  <si>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</si>
  <si>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</si>
  <si>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</si>
  <si>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</si>
  <si>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</si>
  <si>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</si>
  <si>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</si>
  <si>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</si>
  <si>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</si>
  <si>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</si>
  <si>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</si>
  <si>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</si>
  <si>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</si>
  <si>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</si>
  <si>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</si>
  <si>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</si>
  <si>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</si>
  <si>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</si>
  <si>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</si>
  <si>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</si>
  <si>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</si>
  <si>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</si>
  <si>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</si>
  <si>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</si>
  <si>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</si>
  <si>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</si>
  <si>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</si>
  <si>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</si>
  <si>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</si>
  <si>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</si>
  <si>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</si>
  <si>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</si>
  <si>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</si>
  <si>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</si>
  <si>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</si>
  <si>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</si>
  <si>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</si>
  <si>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</si>
  <si>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</si>
  <si>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</si>
  <si>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</si>
  <si>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</si>
  <si>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</si>
  <si>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</si>
  <si>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</si>
  <si>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</si>
  <si>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</si>
  <si>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</si>
  <si>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</si>
  <si>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</si>
  <si>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</si>
  <si>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</si>
  <si>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</si>
  <si>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</si>
  <si>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</si>
  <si>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</si>
  <si>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</si>
  <si>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</si>
  <si>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</si>
  <si>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</si>
  <si>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</si>
  <si>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</si>
  <si>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</si>
  <si>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</si>
  <si>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</si>
  <si>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</si>
  <si>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</si>
  <si>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</si>
  <si>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</si>
  <si>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</si>
  <si>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</si>
  <si>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</si>
  <si>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</si>
  <si>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</si>
  <si>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</si>
  <si>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</si>
  <si>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</si>
  <si>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</si>
  <si>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</si>
  <si>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</si>
  <si>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</si>
  <si>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</si>
  <si>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</si>
  <si>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</si>
  <si>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</si>
  <si>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</si>
  <si>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</si>
  <si>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</si>
  <si>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</si>
  <si>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</si>
  <si>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</si>
  <si>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</si>
  <si>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</si>
  <si>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</si>
  <si>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</si>
  <si>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</si>
  <si>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</si>
  <si>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</si>
  <si>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</si>
  <si>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</si>
  <si>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</si>
  <si>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</si>
  <si>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</si>
  <si>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</si>
  <si>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</si>
  <si>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</si>
  <si>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</si>
  <si>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</si>
  <si>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</si>
  <si>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</si>
  <si>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</si>
  <si>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</si>
  <si>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</si>
  <si>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</si>
  <si>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</si>
  <si>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</si>
  <si>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</si>
  <si>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</si>
  <si>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</si>
  <si>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</si>
  <si>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</si>
  <si>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</si>
  <si>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</si>
  <si>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</si>
  <si>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</si>
  <si>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</si>
  <si>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</si>
  <si>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</si>
  <si>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</si>
  <si>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</si>
  <si>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</si>
  <si>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</si>
  <si>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</si>
  <si>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</si>
  <si>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</si>
  <si>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</si>
  <si>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</si>
  <si>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</si>
  <si>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</si>
  <si>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</si>
  <si>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</si>
  <si>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</si>
  <si>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</si>
  <si>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</si>
  <si>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</si>
  <si>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</si>
  <si>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</si>
  <si>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</si>
  <si>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</si>
  <si>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</si>
  <si>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</si>
  <si>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</si>
  <si>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</si>
  <si>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</si>
  <si>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</si>
  <si>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</si>
  <si>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</si>
  <si>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</si>
  <si>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</si>
  <si>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</si>
  <si>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</si>
  <si>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</si>
  <si>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</si>
  <si>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</si>
  <si>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</si>
  <si>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</si>
  <si>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</si>
  <si>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</si>
  <si>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</si>
  <si>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</si>
  <si>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</si>
  <si>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</si>
  <si>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</si>
  <si>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</si>
  <si>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</si>
  <si>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</si>
  <si>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</si>
  <si>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</si>
  <si>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</si>
  <si>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</si>
  <si>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</si>
  <si>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</si>
  <si>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</si>
  <si>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</si>
  <si>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</si>
  <si>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</si>
  <si>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</si>
  <si>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</si>
  <si>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</si>
  <si>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</si>
  <si>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</si>
  <si>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</si>
  <si>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</si>
  <si>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</si>
  <si>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</si>
  <si>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</si>
  <si>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</si>
  <si>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</si>
  <si>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</si>
  <si>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</si>
  <si>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</si>
  <si>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</si>
  <si>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</si>
  <si>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</si>
  <si>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</si>
  <si>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</si>
  <si>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</si>
  <si>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</si>
  <si>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</si>
  <si>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</si>
  <si>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</si>
  <si>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</si>
  <si>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</si>
  <si>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</si>
  <si>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</si>
  <si>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</si>
  <si>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</si>
  <si>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</si>
  <si>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</si>
  <si>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</si>
  <si>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</si>
  <si>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</si>
  <si>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</si>
  <si>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</si>
  <si>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</si>
  <si>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</si>
  <si>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</si>
  <si>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</si>
  <si>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</si>
  <si>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</si>
  <si>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</si>
  <si>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</si>
  <si>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</si>
  <si>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</si>
  <si>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</si>
  <si>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</si>
  <si>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</si>
  <si>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</si>
  <si>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</si>
  <si>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</si>
  <si>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</si>
  <si>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</si>
  <si>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</si>
  <si>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</si>
  <si>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</si>
  <si>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</si>
  <si>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</si>
  <si>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</si>
  <si>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</si>
  <si>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</si>
  <si>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</si>
  <si>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</si>
  <si>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</si>
  <si>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</si>
  <si>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</si>
  <si>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</si>
  <si>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</si>
  <si>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</si>
  <si>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</si>
  <si>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</si>
  <si>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</si>
  <si>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</si>
  <si>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</si>
  <si>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</si>
  <si>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</si>
  <si>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</si>
  <si>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</si>
  <si>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</si>
  <si>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</si>
  <si>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</si>
  <si>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</si>
  <si>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</si>
  <si>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</si>
  <si>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</si>
  <si>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</si>
  <si>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</si>
  <si>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</si>
  <si>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</si>
  <si>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</si>
  <si>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</si>
  <si>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</si>
  <si>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</si>
  <si>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</si>
  <si>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</si>
  <si>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</si>
  <si>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</si>
  <si>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</si>
  <si>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</si>
  <si>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</si>
  <si>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</si>
  <si>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</si>
  <si>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</si>
  <si>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</si>
  <si>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</si>
  <si>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</si>
  <si>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</si>
  <si>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</si>
  <si>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</si>
  <si>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</si>
  <si>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</si>
  <si>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</si>
  <si>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</si>
  <si>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</si>
  <si>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</si>
  <si>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</si>
  <si>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</si>
  <si>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</si>
  <si>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</si>
  <si>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</si>
  <si>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</si>
  <si>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</si>
  <si>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</si>
  <si>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</si>
  <si>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</si>
  <si>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</si>
  <si>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</si>
  <si>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</si>
  <si>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</si>
  <si>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</si>
  <si>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</si>
  <si>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</si>
  <si>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</si>
  <si>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</si>
  <si>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</si>
  <si>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</si>
  <si>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</si>
  <si>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</si>
  <si>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</si>
  <si>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</si>
  <si>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</si>
  <si>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</si>
  <si>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</si>
  <si>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</si>
  <si>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</si>
  <si>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</si>
  <si>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</si>
  <si>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</si>
  <si>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</si>
  <si>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</si>
  <si>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</si>
  <si>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</si>
  <si>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</si>
  <si>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</si>
  <si>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</si>
  <si>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</si>
  <si>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</si>
  <si>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</si>
  <si>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</si>
  <si>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</si>
  <si>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</si>
  <si>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</si>
  <si>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</si>
  <si>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</si>
  <si>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</si>
  <si>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</si>
  <si>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</si>
  <si>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</si>
  <si>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</si>
  <si>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</si>
  <si>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</si>
  <si>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</si>
  <si>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</si>
  <si>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</si>
  <si>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</si>
  <si>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</si>
  <si>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</si>
  <si>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</si>
  <si>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</si>
  <si>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</si>
  <si>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</si>
  <si>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</si>
  <si>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</si>
  <si>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</si>
  <si>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</si>
  <si>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</si>
  <si>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</si>
  <si>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</si>
  <si>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</si>
  <si>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</si>
  <si>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</si>
  <si>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</si>
  <si>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</si>
  <si>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</si>
  <si>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</si>
  <si>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</si>
  <si>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</si>
  <si>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</si>
  <si>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</si>
  <si>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</si>
  <si>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</si>
  <si>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</si>
  <si>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</si>
  <si>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</si>
  <si>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</si>
  <si>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</si>
  <si>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</si>
  <si>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</si>
  <si>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</si>
  <si>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</si>
  <si>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</si>
  <si>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</si>
  <si>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</si>
  <si>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</si>
  <si>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</si>
  <si>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</si>
  <si>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</si>
  <si>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</si>
  <si>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</si>
  <si>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</si>
  <si>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</si>
  <si>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</si>
  <si>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</si>
  <si>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</si>
  <si>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</si>
  <si>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</si>
  <si>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</si>
  <si>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</si>
  <si>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</si>
  <si>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</si>
  <si>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</si>
  <si>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</si>
  <si>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</si>
  <si>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</si>
  <si>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</si>
  <si>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</si>
  <si>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</si>
  <si>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</si>
  <si>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</si>
  <si>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</si>
  <si>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</si>
  <si>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</si>
  <si>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</si>
  <si>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</si>
  <si>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</si>
  <si>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</si>
  <si>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</si>
  <si>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</si>
  <si>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</si>
  <si>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</si>
  <si>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</si>
  <si>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</si>
  <si>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</si>
  <si>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</si>
  <si>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</si>
  <si>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</si>
  <si>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</si>
  <si>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</si>
  <si>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</si>
  <si>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</si>
  <si>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</si>
  <si>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</si>
  <si>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</si>
  <si>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</si>
  <si>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</si>
  <si>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</si>
  <si>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</si>
  <si>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</si>
  <si>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</si>
  <si>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</si>
  <si>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</si>
  <si>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</si>
  <si>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</si>
  <si>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</si>
  <si>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</si>
  <si>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</si>
  <si>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</si>
  <si>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</si>
  <si>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</si>
  <si>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</si>
  <si>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</si>
  <si>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</si>
  <si>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</si>
  <si>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</si>
  <si>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</si>
  <si>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</si>
  <si>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</si>
  <si>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</si>
  <si>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</si>
  <si>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</si>
  <si>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</si>
  <si>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</si>
  <si>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</si>
  <si>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</si>
  <si>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</si>
  <si>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</si>
  <si>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</si>
  <si>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</si>
  <si>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</si>
  <si>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</si>
  <si>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</si>
  <si>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</si>
  <si>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</si>
  <si>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</si>
  <si>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</si>
  <si>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</si>
  <si>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</si>
  <si>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</si>
  <si>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</si>
  <si>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</si>
  <si>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</si>
  <si>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</si>
  <si>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</si>
  <si>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</si>
  <si>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</si>
  <si>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</si>
  <si>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</si>
  <si>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</si>
  <si>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</si>
  <si>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</si>
  <si>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</si>
  <si>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</si>
  <si>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</si>
  <si>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</si>
  <si>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</si>
  <si>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</si>
  <si>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</si>
  <si>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</si>
  <si>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</si>
  <si>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</si>
  <si>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</si>
  <si>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</si>
  <si>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</si>
  <si>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</si>
  <si>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</si>
  <si>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</si>
  <si>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</si>
  <si>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</si>
  <si>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</si>
  <si>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</si>
  <si>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</si>
  <si>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</si>
  <si>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</si>
  <si>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</si>
  <si>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</si>
  <si>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</si>
  <si>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</si>
  <si>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</si>
  <si>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</si>
  <si>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</si>
  <si>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</si>
  <si>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</si>
  <si>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</si>
  <si>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</si>
  <si>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</si>
  <si>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</si>
  <si>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</si>
  <si>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</si>
  <si>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</si>
  <si>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</si>
  <si>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</si>
  <si>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</si>
  <si>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</si>
  <si>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</si>
  <si>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</si>
  <si>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</si>
  <si>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</si>
  <si>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</si>
  <si>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</si>
  <si>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</si>
  <si>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</si>
  <si>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</si>
  <si>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</si>
  <si>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</si>
  <si>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</si>
  <si>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</si>
  <si>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</si>
  <si>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</si>
  <si>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</si>
  <si>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</si>
  <si>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</si>
  <si>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</si>
  <si>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</si>
  <si>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</si>
  <si>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</si>
  <si>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</si>
  <si>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</si>
  <si>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</si>
  <si>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</si>
  <si>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</si>
  <si>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</si>
  <si>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</si>
  <si>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</si>
  <si>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</si>
  <si>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</si>
  <si>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</si>
  <si>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</si>
  <si>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</si>
  <si>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</si>
  <si>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</si>
  <si>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</si>
  <si>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</si>
  <si>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</si>
  <si>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</si>
  <si>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</si>
  <si>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</si>
  <si>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</si>
  <si>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</si>
  <si>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</si>
  <si>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</si>
  <si>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</si>
  <si>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</si>
  <si>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</si>
  <si>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</si>
  <si>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</si>
  <si>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</si>
  <si>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</si>
  <si>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</si>
  <si>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</si>
  <si>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</si>
  <si>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</si>
  <si>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</si>
  <si>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</si>
  <si>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</si>
  <si>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</si>
  <si>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</si>
  <si>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</si>
  <si>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</si>
  <si>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</si>
  <si>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</si>
  <si>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</si>
  <si>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</si>
  <si>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</si>
  <si>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</si>
  <si>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</si>
  <si>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</si>
  <si>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</si>
  <si>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</si>
  <si>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</si>
  <si>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</si>
  <si>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</si>
  <si>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</si>
  <si>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</si>
  <si>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</si>
  <si>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</si>
  <si>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</si>
  <si>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</si>
  <si>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</si>
  <si>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</si>
  <si>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</si>
  <si>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</si>
  <si>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</si>
  <si>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</si>
  <si>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</si>
  <si>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</si>
  <si>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</si>
  <si>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</si>
  <si>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</si>
  <si>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</si>
  <si>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</si>
  <si>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</si>
  <si>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</si>
  <si>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</si>
  <si>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</si>
  <si>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</si>
  <si>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</si>
  <si>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</si>
  <si>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</si>
  <si>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</si>
  <si>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</si>
  <si>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</si>
  <si>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</si>
  <si>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</si>
  <si>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</si>
  <si>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</si>
  <si>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</si>
  <si>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</si>
  <si>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</si>
  <si>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</si>
  <si>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</si>
  <si>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</si>
  <si>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</si>
  <si>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</si>
  <si>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</si>
  <si>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</si>
  <si>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</si>
  <si>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</si>
  <si>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</si>
  <si>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</si>
  <si>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</si>
  <si>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</si>
  <si>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</si>
  <si>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</si>
  <si>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</si>
  <si>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</si>
  <si>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</si>
  <si>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</si>
  <si>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</si>
  <si>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</si>
  <si>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</si>
  <si>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</si>
  <si>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</si>
  <si>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</si>
  <si>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</si>
  <si>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</si>
  <si>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</si>
  <si>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</si>
  <si>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</si>
  <si>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</si>
  <si>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</si>
  <si>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</si>
  <si>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</si>
  <si>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</si>
  <si>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</si>
  <si>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</si>
  <si>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</si>
  <si>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</si>
  <si>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</si>
  <si>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</si>
  <si>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</si>
  <si>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</si>
  <si>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</si>
  <si>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</si>
  <si>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</si>
  <si>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</si>
  <si>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</si>
  <si>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</si>
  <si>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</si>
  <si>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</si>
  <si>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</si>
  <si>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</si>
  <si>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</si>
  <si>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</si>
  <si>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</si>
  <si>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</si>
  <si>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</si>
  <si>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</si>
  <si>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</si>
  <si>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</si>
  <si>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</si>
  <si>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</si>
  <si>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</si>
  <si>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</si>
  <si>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</si>
  <si>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</si>
  <si>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</si>
  <si>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</si>
  <si>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</si>
  <si>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</si>
  <si>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</si>
  <si>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</si>
  <si>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</si>
  <si>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</si>
  <si>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</si>
  <si>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</si>
  <si>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</si>
  <si>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</si>
  <si>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</si>
  <si>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</si>
  <si>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</si>
  <si>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</si>
  <si>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</si>
  <si>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</si>
  <si>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</si>
  <si>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</si>
  <si>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</si>
  <si>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</si>
  <si>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</si>
  <si>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</si>
  <si>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</si>
  <si>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</si>
  <si>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</si>
  <si>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</si>
  <si>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</si>
  <si>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</si>
  <si>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</si>
  <si>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</si>
  <si>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</si>
  <si>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</si>
  <si>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</si>
  <si>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</si>
  <si>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</si>
  <si>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</si>
  <si>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</si>
  <si>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</si>
  <si>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</si>
  <si>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</si>
  <si>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</si>
  <si>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</si>
  <si>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</si>
  <si>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</si>
  <si>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</si>
  <si>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</si>
  <si>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</si>
  <si>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</si>
  <si>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</si>
  <si>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</si>
  <si>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</si>
  <si>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</si>
  <si>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</si>
  <si>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</si>
  <si>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</si>
  <si>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</si>
  <si>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</si>
  <si>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</si>
  <si>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</si>
  <si>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</si>
  <si>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</si>
  <si>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</si>
  <si>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</si>
  <si>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</si>
  <si>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</si>
  <si>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</si>
  <si>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</si>
  <si>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</si>
  <si>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</si>
  <si>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</si>
  <si>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</si>
  <si>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</si>
  <si>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</si>
  <si>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</si>
  <si>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</si>
  <si>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</si>
  <si>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</si>
  <si>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</si>
  <si>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</si>
  <si>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</si>
  <si>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</si>
  <si>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</si>
  <si>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</si>
  <si>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</si>
  <si>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</si>
  <si>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</si>
  <si>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</si>
  <si>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</si>
  <si>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</si>
  <si>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</si>
  <si>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</si>
  <si>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</si>
  <si>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</si>
  <si>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</si>
  <si>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</si>
  <si>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</si>
  <si>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</si>
  <si>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</si>
  <si>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</si>
  <si>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</si>
  <si>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</si>
  <si>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</si>
  <si>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</si>
  <si>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</si>
  <si>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</si>
  <si>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</si>
  <si>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</si>
  <si>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</si>
  <si>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</si>
  <si>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</si>
  <si>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</si>
  <si>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</si>
  <si>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</si>
  <si>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</si>
  <si>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</si>
  <si>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</si>
  <si>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</si>
  <si>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</si>
  <si>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</si>
  <si>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</si>
  <si>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</si>
  <si>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</si>
  <si>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</si>
  <si>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</si>
  <si>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</si>
  <si>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</si>
  <si>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</si>
  <si>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</si>
  <si>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</si>
  <si>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</si>
  <si>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</si>
  <si>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</si>
  <si>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</si>
  <si>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</si>
  <si>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</si>
  <si>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</si>
  <si>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</si>
  <si>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</si>
  <si>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</si>
  <si>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</si>
  <si>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</si>
  <si>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</si>
  <si>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</si>
  <si>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</si>
  <si>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</si>
  <si>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</si>
  <si>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</si>
  <si>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</si>
  <si>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</si>
  <si>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</si>
  <si>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</si>
  <si>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</si>
  <si>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</si>
  <si>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</si>
  <si>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</si>
  <si>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</si>
  <si>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</si>
  <si>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</si>
  <si>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</si>
  <si>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</si>
  <si>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</si>
  <si>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</si>
  <si>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</si>
  <si>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</si>
  <si>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</si>
  <si>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</si>
  <si>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</si>
  <si>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</si>
  <si>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</si>
  <si>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</si>
  <si>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</si>
  <si>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</si>
  <si>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</si>
  <si>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</si>
  <si>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</si>
  <si>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</si>
  <si>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</si>
  <si>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</si>
  <si>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</si>
  <si>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</si>
  <si>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</si>
  <si>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</si>
  <si>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</si>
  <si>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</si>
  <si>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</si>
  <si>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</si>
  <si>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</si>
  <si>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</si>
  <si>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</si>
  <si>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</si>
  <si>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</si>
  <si>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</si>
  <si>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</si>
  <si>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</si>
  <si>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</si>
  <si>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</si>
  <si>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</si>
  <si>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</si>
  <si>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</si>
  <si>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</si>
  <si>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</si>
  <si>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</si>
  <si>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</si>
  <si>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</si>
  <si>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</si>
  <si>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</si>
  <si>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</si>
  <si>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</si>
  <si>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</si>
  <si>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</si>
  <si>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</si>
  <si>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</si>
  <si>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</si>
  <si>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</si>
  <si>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</si>
  <si>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</si>
  <si>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</si>
  <si>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</si>
  <si>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</si>
  <si>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</si>
  <si>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</si>
  <si>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</si>
  <si>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</si>
  <si>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</si>
  <si>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</si>
  <si>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</si>
  <si>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</si>
  <si>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</si>
  <si>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</si>
  <si>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</si>
  <si>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</si>
  <si>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</si>
  <si>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</si>
  <si>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</si>
  <si>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</si>
  <si>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</si>
  <si>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</si>
  <si>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</si>
  <si>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</si>
  <si>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</si>
  <si>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</si>
  <si>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</si>
  <si>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</si>
  <si>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</si>
  <si>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</si>
  <si>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</si>
  <si>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</si>
  <si>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</si>
  <si>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</si>
  <si>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</si>
  <si>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</si>
  <si>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</si>
  <si>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</si>
  <si>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</si>
  <si>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</si>
  <si>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</si>
  <si>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</si>
  <si>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</si>
  <si>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</si>
  <si>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</si>
  <si>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</si>
  <si>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</si>
  <si>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</si>
  <si>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</si>
  <si>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</si>
  <si>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</si>
  <si>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</si>
  <si>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</si>
  <si>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</si>
  <si>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</si>
  <si>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</si>
  <si>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</si>
  <si>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</si>
  <si>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</si>
  <si>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</si>
  <si>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</si>
  <si>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</si>
  <si>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</si>
  <si>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</si>
  <si>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</si>
  <si>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</si>
  <si>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</si>
  <si>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</si>
  <si>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</si>
  <si>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</si>
  <si>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</si>
  <si>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</si>
  <si>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</si>
  <si>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</si>
  <si>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</si>
  <si>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</si>
  <si>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</si>
  <si>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</si>
  <si>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</si>
  <si>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</si>
  <si>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</si>
  <si>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</si>
  <si>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</si>
  <si>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</si>
  <si>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</si>
  <si>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</si>
  <si>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</si>
  <si>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</si>
  <si>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</si>
  <si>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</si>
  <si>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</si>
  <si>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</si>
  <si>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</si>
  <si>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</si>
  <si>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</si>
  <si>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</si>
  <si>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</si>
  <si>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</si>
  <si>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</si>
  <si>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</si>
  <si>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</si>
  <si>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</si>
  <si>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</si>
  <si>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</si>
  <si>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</si>
  <si>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</si>
  <si>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</si>
  <si>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</si>
  <si>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</si>
  <si>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</si>
  <si>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</si>
  <si>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</si>
  <si>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</si>
  <si>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</si>
  <si>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</si>
  <si>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</si>
  <si>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</si>
  <si>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</si>
  <si>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</si>
  <si>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</si>
  <si>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</si>
  <si>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</si>
  <si>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</si>
  <si>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</si>
  <si>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</si>
  <si>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</si>
  <si>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</si>
  <si>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</si>
  <si>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</si>
  <si>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</si>
  <si>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</si>
  <si>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</si>
  <si>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</si>
  <si>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</si>
  <si>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</si>
  <si>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</si>
  <si>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</si>
  <si>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</si>
  <si>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</si>
  <si>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</si>
  <si>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</si>
  <si>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</si>
  <si>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</si>
  <si>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</si>
  <si>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</si>
  <si>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</si>
  <si>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</si>
  <si>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</si>
  <si>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</si>
  <si>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</si>
  <si>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</si>
  <si>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</si>
  <si>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</si>
  <si>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</si>
  <si>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</si>
  <si>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</si>
  <si>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</si>
  <si>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</si>
  <si>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</si>
  <si>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</si>
  <si>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</si>
  <si>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</si>
  <si>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</si>
  <si>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</si>
  <si>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</si>
  <si>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</si>
  <si>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</si>
  <si>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</si>
  <si>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</si>
  <si>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</si>
  <si>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</si>
  <si>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</si>
  <si>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</si>
  <si>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</si>
  <si>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</si>
  <si>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</si>
  <si>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</si>
  <si>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</si>
  <si>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</si>
  <si>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</si>
  <si>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</si>
  <si>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</si>
  <si>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</si>
  <si>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</si>
  <si>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</si>
  <si>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</si>
  <si>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</si>
  <si>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</si>
  <si>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</si>
  <si>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</si>
  <si>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</si>
  <si>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</si>
  <si>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</si>
  <si>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</si>
  <si>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</si>
  <si>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</si>
  <si>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</si>
  <si>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</si>
  <si>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</si>
  <si>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</si>
  <si>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</si>
  <si>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</si>
  <si>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</si>
  <si>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</si>
  <si>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</si>
  <si>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</si>
  <si>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</si>
  <si>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</si>
  <si>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</si>
  <si>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</si>
  <si>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</si>
  <si>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</si>
  <si>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</si>
  <si>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</si>
  <si>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</si>
  <si>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</si>
  <si>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</si>
  <si>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</si>
  <si>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</si>
  <si>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</si>
  <si>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</si>
  <si>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</si>
  <si>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</si>
  <si>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</si>
  <si>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</si>
  <si>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</si>
  <si>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</si>
  <si>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</si>
  <si>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</si>
  <si>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</si>
  <si>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</si>
  <si>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</si>
  <si>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</si>
  <si>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</si>
  <si>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</si>
  <si>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</si>
  <si>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</si>
  <si>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</si>
  <si>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</si>
  <si>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</si>
  <si>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</si>
  <si>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</si>
  <si>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</si>
  <si>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</si>
  <si>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</si>
  <si>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</si>
  <si>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</si>
  <si>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</si>
  <si>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</si>
  <si>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</si>
  <si>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</si>
  <si>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</si>
  <si>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</si>
  <si>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</si>
  <si>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</si>
  <si>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</si>
  <si>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</si>
  <si>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</si>
  <si>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</si>
  <si>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</si>
  <si>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</si>
  <si>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</si>
  <si>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</si>
  <si>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</si>
  <si>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</si>
  <si>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</si>
  <si>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</si>
  <si>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</si>
  <si>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</si>
  <si>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</si>
  <si>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</si>
  <si>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</si>
  <si>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</si>
  <si>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</si>
  <si>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</si>
  <si>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</si>
  <si>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</si>
  <si>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</si>
  <si>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</si>
  <si>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</si>
  <si>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</si>
  <si>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</si>
  <si>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</si>
  <si>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</si>
  <si>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</si>
  <si>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</si>
  <si>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</si>
  <si>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</si>
  <si>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</si>
  <si>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</si>
  <si>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</si>
  <si>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</si>
  <si>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</si>
  <si>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</si>
  <si>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</si>
  <si>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</si>
  <si>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</si>
  <si>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</si>
  <si>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</si>
  <si>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</si>
  <si>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</si>
  <si>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</si>
  <si>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</si>
  <si>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</si>
  <si>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</si>
  <si>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</si>
  <si>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</si>
  <si>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</si>
  <si>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</si>
  <si>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</si>
  <si>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</si>
  <si>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</si>
  <si>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</si>
  <si>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</si>
  <si>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</si>
  <si>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</si>
  <si>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</si>
  <si>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</si>
  <si>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</si>
  <si>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</si>
  <si>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</si>
  <si>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</si>
  <si>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</si>
  <si>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</si>
  <si>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</si>
  <si>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</si>
  <si>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</si>
  <si>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</si>
  <si>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</si>
  <si>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</si>
  <si>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</si>
  <si>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</si>
  <si>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</si>
  <si>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</si>
  <si>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</si>
  <si>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</si>
  <si>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</si>
  <si>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</si>
  <si>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</si>
  <si>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</si>
  <si>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</si>
  <si>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</si>
  <si>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</si>
  <si>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</si>
  <si>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</si>
  <si>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</si>
  <si>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</si>
  <si>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</si>
  <si>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</si>
  <si>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</si>
  <si>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</si>
  <si>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</si>
  <si>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</si>
  <si>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</si>
  <si>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</si>
  <si>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</si>
  <si>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</si>
  <si>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</si>
  <si>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</si>
  <si>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</si>
  <si>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</si>
  <si>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</si>
  <si>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</si>
  <si>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</si>
  <si>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</si>
  <si>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</si>
  <si>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</si>
  <si>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</si>
  <si>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</si>
  <si>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</si>
  <si>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</si>
  <si>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</si>
  <si>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</si>
  <si>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</si>
  <si>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</si>
  <si>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</si>
  <si>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</si>
  <si>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</si>
  <si>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</si>
  <si>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</si>
  <si>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</si>
  <si>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</si>
  <si>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</si>
  <si>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</si>
  <si>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</si>
  <si>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</si>
  <si>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</si>
  <si>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</si>
  <si>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</si>
  <si>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</si>
  <si>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</si>
  <si>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</si>
  <si>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</si>
  <si>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</si>
  <si>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</si>
  <si>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</si>
  <si>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</si>
  <si>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</si>
  <si>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</si>
  <si>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</si>
  <si>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</si>
  <si>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</si>
  <si>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</si>
  <si>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</si>
  <si>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</si>
  <si>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</si>
  <si>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</si>
  <si>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</si>
  <si>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</si>
  <si>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</si>
  <si>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</si>
  <si>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</si>
  <si>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</si>
  <si>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</si>
  <si>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</si>
  <si>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</si>
  <si>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</si>
  <si>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</si>
  <si>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</si>
  <si>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</si>
  <si>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</si>
  <si>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</si>
  <si>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</si>
  <si>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</si>
  <si>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</si>
  <si>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</si>
  <si>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</si>
  <si>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</si>
  <si>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</si>
  <si>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</si>
  <si>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</si>
  <si>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</si>
  <si>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</si>
  <si>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</si>
  <si>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</si>
  <si>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</si>
  <si>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</si>
  <si>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</si>
  <si>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</si>
  <si>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</si>
  <si>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</si>
  <si>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</si>
  <si>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</si>
  <si>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</si>
  <si>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</si>
  <si>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</si>
  <si>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</si>
  <si>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</si>
  <si>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</si>
  <si>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</si>
  <si>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</si>
  <si>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</si>
  <si>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</si>
  <si>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</si>
  <si>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</si>
  <si>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</si>
  <si>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</si>
  <si>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</si>
  <si>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</si>
  <si>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</si>
  <si>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</si>
  <si>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</si>
  <si>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</si>
  <si>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</si>
  <si>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</si>
  <si>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</si>
  <si>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</si>
  <si>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</si>
  <si>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</si>
  <si>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</si>
  <si>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</si>
  <si>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</si>
  <si>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</si>
  <si>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</si>
  <si>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</si>
  <si>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</si>
  <si>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</si>
  <si>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</si>
  <si>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</si>
  <si>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</si>
  <si>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</si>
  <si>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</si>
  <si>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</si>
  <si>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</si>
  <si>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</si>
  <si>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</si>
  <si>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</si>
  <si>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</si>
  <si>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</si>
  <si>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</si>
  <si>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</si>
  <si>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</si>
  <si>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</si>
  <si>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</si>
  <si>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</si>
  <si>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</si>
  <si>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</si>
  <si>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</si>
  <si>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</si>
  <si>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</si>
  <si>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</si>
  <si>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</si>
  <si>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</si>
  <si>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</si>
  <si>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</si>
  <si>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</si>
  <si>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</si>
  <si>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</si>
  <si>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</si>
  <si>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</si>
  <si>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</si>
  <si>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</si>
  <si>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</si>
  <si>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</si>
  <si>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</si>
  <si>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</si>
  <si>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</si>
  <si>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</si>
  <si>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</si>
  <si>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</si>
  <si>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</si>
  <si>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</si>
  <si>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</si>
  <si>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</si>
  <si>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</si>
  <si>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</si>
  <si>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</si>
  <si>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</si>
  <si>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</si>
  <si>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</si>
  <si>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</si>
  <si>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</si>
  <si>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</si>
  <si>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</si>
  <si>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</si>
  <si>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</si>
  <si>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</si>
  <si>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</si>
  <si>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</si>
  <si>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</si>
  <si>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</si>
  <si>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</si>
  <si>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</si>
  <si>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</si>
  <si>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</si>
  <si>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</si>
  <si>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</si>
  <si>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</si>
  <si>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</si>
  <si>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</si>
  <si>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</si>
  <si>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</si>
  <si>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</si>
  <si>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</si>
  <si>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</si>
  <si>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</si>
  <si>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</si>
  <si>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</si>
  <si>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</si>
  <si>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</si>
  <si>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</si>
  <si>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</si>
  <si>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</si>
  <si>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</si>
  <si>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</si>
  <si>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</si>
  <si>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</si>
  <si>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</si>
  <si>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</si>
  <si>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</si>
  <si>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</si>
  <si>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</si>
  <si>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</si>
  <si>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</si>
  <si>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</si>
  <si>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</si>
  <si>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</si>
  <si>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</si>
  <si>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</si>
  <si>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</si>
  <si>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</si>
  <si>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</si>
  <si>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</si>
  <si>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</si>
  <si>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</si>
  <si>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</si>
  <si>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</si>
  <si>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</si>
  <si>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</si>
  <si>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</si>
  <si>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</si>
  <si>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</si>
  <si>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</si>
  <si>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</si>
  <si>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</si>
  <si>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</si>
  <si>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</si>
  <si>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</si>
  <si>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</si>
  <si>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</si>
  <si>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</si>
  <si>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</si>
  <si>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</si>
  <si>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</si>
  <si>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</si>
  <si>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</si>
  <si>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</si>
  <si>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</si>
  <si>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</si>
  <si>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</si>
  <si>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</si>
  <si>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</si>
  <si>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</si>
  <si>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</si>
  <si>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</si>
  <si>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</si>
  <si>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</si>
  <si>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</si>
  <si>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</si>
  <si>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</si>
  <si>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</si>
  <si>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</si>
  <si>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</si>
  <si>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</si>
  <si>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</si>
  <si>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</si>
  <si>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</si>
  <si>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</si>
  <si>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</si>
  <si>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</si>
  <si>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</si>
  <si>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</si>
  <si>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</si>
  <si>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</si>
  <si>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</si>
  <si>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</si>
  <si>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</si>
  <si>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</si>
  <si>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</si>
  <si>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</si>
  <si>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</si>
  <si>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</si>
  <si>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</si>
  <si>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</si>
  <si>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</si>
  <si>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</si>
  <si>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</si>
  <si>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</si>
  <si>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</si>
  <si>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</si>
  <si>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</si>
  <si>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</si>
  <si>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</si>
  <si>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</si>
  <si>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</si>
  <si>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</si>
  <si>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</si>
  <si>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</si>
  <si>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</si>
  <si>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</si>
  <si>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</si>
  <si>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</si>
  <si>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</si>
  <si>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</si>
  <si>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</si>
  <si>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</si>
  <si>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</si>
  <si>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</si>
  <si>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</si>
  <si>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</si>
  <si>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</si>
  <si>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</si>
  <si>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</si>
  <si>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</si>
  <si>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</si>
  <si>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</si>
  <si>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</si>
  <si>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</si>
  <si>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</si>
  <si>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</si>
  <si>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</si>
  <si>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</si>
  <si>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</si>
  <si>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</si>
  <si>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</si>
  <si>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</si>
  <si>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</si>
  <si>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</si>
  <si>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</si>
  <si>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</si>
  <si>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</si>
  <si>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</si>
  <si>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</si>
  <si>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</si>
  <si>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</si>
  <si>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</si>
  <si>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</si>
  <si>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</si>
  <si>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</si>
  <si>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</si>
  <si>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</si>
  <si>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</si>
  <si>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</si>
  <si>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</si>
  <si>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</si>
  <si>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</si>
  <si>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</si>
  <si>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</si>
  <si>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</si>
  <si>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</si>
  <si>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</si>
  <si>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</si>
  <si>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</si>
  <si>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</si>
  <si>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</si>
  <si>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</si>
  <si>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</si>
  <si>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</si>
  <si>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</si>
  <si>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</si>
  <si>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</si>
  <si>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</si>
  <si>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</si>
  <si>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</si>
  <si>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</si>
  <si>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</si>
  <si>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</si>
  <si>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</si>
  <si>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</si>
  <si>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</si>
  <si>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</si>
  <si>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</si>
  <si>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</si>
  <si>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</si>
  <si>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</si>
  <si>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</si>
  <si>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</si>
  <si>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</si>
  <si>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</si>
  <si>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</si>
  <si>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</si>
  <si>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</si>
  <si>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</si>
  <si>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</si>
  <si>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</si>
  <si>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</si>
  <si>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</si>
  <si>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</si>
  <si>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</si>
  <si>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</si>
  <si>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</si>
  <si>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</si>
  <si>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</si>
  <si>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</si>
  <si>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</si>
  <si>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</si>
  <si>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</si>
  <si>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</si>
  <si>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</si>
  <si>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</si>
  <si>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</si>
  <si>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</si>
  <si>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</si>
  <si>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</si>
  <si>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</si>
  <si>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</si>
  <si>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</si>
  <si>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</si>
  <si>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</si>
  <si>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</si>
  <si>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</si>
  <si>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</si>
  <si>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</si>
  <si>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</si>
  <si>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</si>
  <si>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</si>
  <si>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</si>
  <si>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</si>
  <si>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</si>
  <si>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</si>
  <si>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</si>
  <si>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</si>
  <si>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</si>
  <si>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</si>
  <si>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</si>
  <si>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</si>
  <si>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</si>
  <si>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</si>
  <si>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</si>
  <si>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</si>
  <si>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</si>
  <si>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</si>
  <si>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</si>
  <si>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</si>
  <si>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</si>
  <si>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</si>
  <si>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</si>
  <si>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</si>
  <si>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</si>
  <si>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</si>
  <si>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</si>
  <si>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</si>
  <si>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</si>
  <si>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</si>
  <si>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</si>
  <si>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</si>
  <si>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</si>
  <si>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</si>
  <si>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</si>
  <si>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</si>
  <si>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</si>
  <si>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</si>
  <si>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</si>
  <si>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</si>
  <si>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</si>
  <si>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</si>
  <si>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</si>
  <si>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</si>
  <si>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</si>
  <si>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</si>
  <si>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</si>
  <si>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</si>
  <si>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</si>
  <si>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</si>
  <si>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</si>
  <si>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</si>
  <si>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</si>
  <si>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</si>
  <si>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</si>
  <si>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</si>
  <si>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</si>
  <si>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</si>
  <si>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</si>
  <si>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</si>
  <si>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</si>
  <si>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</si>
  <si>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</si>
  <si>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</si>
  <si>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</si>
  <si>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</si>
  <si>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</si>
  <si>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</si>
  <si>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</si>
  <si>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</si>
  <si>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</si>
  <si>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</si>
  <si>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</si>
  <si>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</si>
  <si>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</si>
  <si>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</si>
  <si>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</si>
  <si>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</si>
  <si>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</si>
  <si>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</si>
  <si>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</si>
  <si>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</si>
  <si>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</si>
  <si>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</si>
  <si>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</si>
  <si>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</si>
  <si>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</si>
  <si>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</si>
  <si>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</si>
  <si>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</si>
  <si>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</si>
  <si>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</si>
  <si>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</si>
  <si>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</si>
  <si>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</si>
  <si>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</si>
  <si>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</si>
  <si>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</si>
  <si>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</si>
  <si>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</si>
  <si>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</si>
  <si>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</si>
  <si>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</si>
  <si>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</si>
  <si>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</si>
  <si>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</si>
  <si>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</si>
  <si>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</si>
  <si>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</si>
  <si>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</si>
  <si>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</si>
  <si>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</si>
  <si>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</si>
  <si>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</si>
  <si>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</si>
  <si>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</si>
  <si>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</si>
  <si>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</si>
  <si>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</si>
  <si>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</si>
  <si>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</si>
  <si>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</si>
  <si>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</si>
  <si>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</si>
  <si>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</si>
  <si>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</si>
  <si>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</si>
  <si>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</si>
  <si>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</si>
  <si>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</si>
  <si>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</si>
  <si>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</si>
  <si>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</si>
  <si>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</si>
  <si>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</si>
  <si>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</si>
  <si>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</si>
  <si>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</si>
  <si>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</si>
  <si>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</si>
  <si>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</si>
  <si>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</si>
  <si>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</si>
  <si>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</si>
  <si>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</si>
  <si>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</si>
  <si>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</si>
  <si>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</si>
  <si>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</si>
  <si>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</si>
  <si>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</si>
  <si>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</si>
  <si>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</si>
  <si>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</si>
  <si>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</si>
  <si>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</si>
  <si>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</si>
  <si>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</si>
  <si>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</si>
  <si>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</si>
  <si>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</si>
  <si>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</si>
  <si>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</si>
  <si>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</si>
  <si>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</si>
  <si>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</si>
  <si>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</si>
  <si>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</si>
  <si>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</si>
  <si>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</si>
  <si>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</si>
  <si>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</si>
  <si>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</si>
  <si>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</si>
  <si>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</si>
  <si>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</si>
  <si>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</si>
  <si>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</si>
  <si>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</si>
  <si>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</si>
  <si>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</si>
  <si>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</si>
  <si>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</si>
  <si>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</si>
  <si>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</si>
  <si>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</si>
  <si>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</si>
  <si>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</si>
  <si>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</si>
  <si>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</si>
  <si>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</si>
  <si>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</si>
  <si>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</si>
  <si>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</si>
  <si>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</si>
  <si>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</si>
  <si>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</si>
  <si>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</si>
  <si>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</si>
  <si>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</si>
  <si>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</si>
  <si>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</si>
  <si>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</si>
  <si>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</si>
  <si>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</si>
  <si>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</si>
  <si>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</si>
  <si>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</si>
  <si>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</si>
  <si>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</si>
  <si>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</si>
  <si>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</si>
  <si>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</si>
  <si>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</si>
  <si>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</si>
  <si>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</si>
  <si>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</si>
  <si>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</si>
  <si>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</si>
  <si>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</si>
  <si>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</si>
  <si>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</si>
  <si>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</si>
  <si>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</si>
  <si>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</si>
  <si>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</si>
  <si>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</si>
  <si>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</si>
  <si>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</si>
  <si>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</si>
  <si>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</si>
  <si>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</si>
  <si>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</si>
  <si>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</si>
  <si>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</si>
  <si>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</si>
  <si>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</si>
  <si>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</si>
  <si>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</si>
  <si>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</si>
  <si>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</si>
  <si>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</si>
  <si>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</si>
  <si>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</si>
  <si>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</si>
  <si>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</si>
  <si>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</si>
  <si>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</si>
  <si>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</si>
  <si>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</si>
  <si>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</si>
  <si>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</si>
  <si>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</si>
  <si>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</si>
  <si>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</si>
  <si>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</si>
  <si>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</si>
  <si>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</si>
  <si>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</si>
  <si>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</si>
  <si>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</si>
  <si>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</si>
  <si>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</si>
  <si>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</si>
  <si>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</si>
  <si>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</si>
  <si>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</si>
  <si>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</si>
  <si>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</si>
  <si>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</si>
  <si>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</si>
  <si>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</si>
  <si>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</si>
  <si>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</si>
  <si>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</si>
  <si>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</si>
  <si>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</si>
  <si>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</si>
  <si>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</si>
  <si>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</si>
  <si>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</si>
  <si>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</si>
  <si>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</si>
  <si>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</si>
  <si>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</si>
  <si>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</si>
  <si>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</si>
  <si>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</si>
  <si>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</si>
  <si>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</si>
  <si>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</si>
  <si>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</si>
  <si>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</si>
  <si>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</si>
  <si>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</si>
  <si>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</si>
  <si>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</si>
  <si>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</si>
  <si>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</si>
  <si>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</si>
  <si>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</si>
  <si>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</si>
  <si>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</si>
  <si>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</si>
  <si>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</si>
  <si>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</si>
  <si>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</si>
  <si>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</si>
  <si>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</si>
  <si>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</si>
  <si>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</si>
  <si>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</si>
  <si>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</si>
  <si>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</si>
  <si>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</si>
  <si>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</si>
  <si>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</si>
  <si>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</si>
  <si>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</si>
  <si>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</si>
  <si>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</si>
  <si>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</si>
  <si>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</si>
  <si>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</si>
  <si>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</si>
  <si>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</si>
  <si>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</si>
  <si>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</si>
  <si>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</si>
  <si>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</si>
  <si>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</si>
  <si>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</si>
  <si>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</si>
  <si>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</si>
  <si>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</si>
  <si>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</si>
  <si>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</si>
  <si>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</si>
  <si>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</si>
  <si>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</si>
  <si>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</si>
  <si>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</si>
  <si>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</si>
  <si>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</si>
  <si>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</si>
  <si>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</si>
  <si>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</si>
  <si>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</si>
  <si>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</si>
  <si>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</si>
  <si>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</si>
  <si>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</si>
  <si>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</si>
  <si>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</si>
  <si>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</si>
  <si>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</si>
  <si>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</si>
  <si>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</si>
  <si>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</si>
  <si>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</si>
  <si>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</si>
  <si>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</si>
  <si>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</si>
  <si>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</si>
  <si>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</si>
  <si>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</si>
  <si>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</si>
  <si>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</si>
  <si>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</si>
  <si>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</si>
  <si>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</si>
  <si>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</si>
  <si>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</si>
  <si>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</si>
  <si>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</si>
  <si>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</si>
  <si>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</si>
  <si>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</si>
  <si>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</si>
  <si>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</si>
  <si>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</si>
  <si>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</si>
  <si>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</si>
  <si>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</si>
  <si>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</si>
  <si>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</si>
  <si>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</si>
  <si>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</si>
  <si>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</si>
  <si>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</si>
  <si>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</si>
  <si>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</si>
  <si>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</si>
  <si>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</si>
  <si>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</si>
  <si>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</si>
  <si>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</si>
  <si>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</si>
  <si>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</si>
  <si>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</si>
  <si>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</si>
  <si>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</si>
  <si>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</si>
  <si>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</si>
  <si>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</si>
  <si>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</si>
  <si>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</si>
  <si>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</si>
  <si>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</si>
  <si>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</si>
  <si>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</si>
  <si>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</si>
  <si>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</si>
  <si>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</si>
  <si>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</si>
  <si>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</si>
  <si>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</si>
  <si>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</si>
  <si>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</si>
  <si>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</si>
  <si>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</si>
  <si>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</si>
  <si>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</si>
  <si>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</si>
  <si>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</si>
  <si>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</si>
  <si>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</si>
  <si>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</si>
  <si>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</si>
  <si>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</si>
  <si>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</si>
  <si>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</si>
  <si>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</si>
  <si>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</si>
  <si>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</si>
  <si>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</si>
  <si>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</si>
  <si>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</si>
  <si>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</si>
  <si>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</si>
  <si>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</si>
  <si>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</si>
  <si>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</si>
  <si>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</si>
  <si>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</si>
  <si>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</si>
  <si>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</si>
  <si>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</si>
  <si>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</si>
  <si>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</si>
  <si>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</si>
  <si>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</si>
  <si>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</si>
  <si>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</si>
  <si>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</si>
  <si>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</si>
  <si>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</si>
  <si>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</si>
  <si>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</si>
  <si>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</si>
  <si>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</si>
  <si>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</si>
  <si>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</si>
  <si>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</si>
  <si>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</si>
  <si>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</si>
  <si>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</si>
  <si>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</si>
  <si>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</si>
  <si>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</si>
  <si>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</si>
  <si>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</si>
  <si>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</si>
  <si>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</si>
  <si>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</si>
  <si>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</si>
  <si>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</si>
  <si>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</si>
  <si>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</si>
  <si>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</si>
  <si>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</si>
  <si>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</si>
  <si>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</si>
  <si>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</si>
  <si>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</si>
  <si>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</si>
  <si>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</si>
  <si>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</si>
  <si>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</si>
  <si>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</si>
  <si>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</si>
  <si>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</si>
  <si>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</si>
  <si>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</si>
  <si>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</si>
  <si>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</si>
  <si>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</si>
  <si>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</si>
  <si>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</si>
  <si>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</si>
  <si>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</si>
  <si>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</si>
  <si>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</si>
  <si>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</si>
  <si>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</si>
  <si>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</si>
  <si>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</si>
  <si>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</si>
  <si>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</si>
  <si>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</si>
  <si>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</si>
  <si>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</si>
  <si>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</si>
  <si>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</si>
  <si>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EM team moved need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</si>
</sst>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 totalsRowShown="0" headerRowDxfId="15" data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302.36430868055322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45965.312734606479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45965.312734606479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45965.312734606479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45965.312734606479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45965.312734606479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45965.312734606479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45965.312734606479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45965.312734606479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45965.312734606479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45965.312734606479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45965.312734606479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45965.312734606479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45965.312734606479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45965.312734606479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45965.312734606479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45965.312734606479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45965.312734606479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45965.312734606479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45965.312734606479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45965.312734606479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45965.312734606479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45965.312734606479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45965.312734606479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45965.312734606479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45965.312734606479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45965.312734606479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45965.312734606479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45965.312734606479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45965.312734606479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45965.312734606479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45965.312734606479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45965.312734606479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45965.312734606479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45965.312734606479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45965.312734606479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45965.312734606479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45965.312734606479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45965.312734606479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45965.312734606479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45965.312734606479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45965.312734606479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45965.312734606479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45965.312734606479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45965.312734606479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45965.312734606479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45965.312734606479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45965.312734606479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45965.312734606479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45965.312734606479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45965.312734606479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45965.312734606479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45965.312734606479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45965.312734606479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45965.312734606479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45965.312734606479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45965.312734606479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45965.312734606479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45965.312734606479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45965.312734606479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45965.312734606479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45965.312734606479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45965.312734606479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45965.312734606479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45965.312734606479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45965.312734606479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45965.312734606479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45965.312734606479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45965.312734606479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45965.312734606479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45965.312734606479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45965.312734606479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45965.312734606479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45965.312734606479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45965.312734606479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45965.312734606479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45965.312734606479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45965.312734606479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45965.312734606479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45965.312734606479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45965.312734606479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45965.312734606479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45965.312734606479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45965.312734606479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45965.312734606479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45965.312734606479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45965.312734606479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45965.312734606479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45965.312734606479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45965.312734606479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45965.312734606479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45965.312734606479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45965.312734606479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45965.312734606479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45965.312734606479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45965.312734606479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45965.312734606479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45965.312734606479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45965.312734606479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45965.312734606479</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45965.312734606479</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1EBA8E58-1E69-4A77-8527-77D2E0013062}"/>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140.31289664351789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6.5706512731485418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113"/>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45965.312734606479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45965.312734606479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45965.312734606479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45965.312734606479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45965.312734606479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45965.312734606479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45965.312734606479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45965.312734606479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45965.312734606479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45965.312734606479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45965.312734606479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45965.312734606479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45965.312734606479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45965.312734606479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45965.312734606479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45965.312734606479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45965.312734606479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45965.312734606479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45965.312734606479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45965.312734606479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45965.312734606479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45965.312734606479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45965.312734606479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45965.312734606479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45965.312734606479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45965.312734606479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45965.312734606479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45965.312734606479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45965.312734606479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45965.312734606479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45965.312734606479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45965.312734606479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45965.312734606479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45965.312734606479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45965.312734606479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45965.312734606479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45965.312734606479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45965.312734606479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45965.312734606479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45965.312734606479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45965.312734606479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45965.312734606479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45965.312734606479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45965.312734606479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45965.312734606479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45965.312734606479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45965.312734606479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45965.312734606479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45965.312734606479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45965.312734606479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45965.312734606479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45965.312734606479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45965.312734606479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45965.312734606479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45965.312734606479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45965.312734606479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45965.312734606479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45965.312734606479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45965.312734606479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45965.312734606479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45965.312734606479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45965.312734606479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45965.312734606479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45965.312734606479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45965.312734606479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45965.312734606479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45965.312734606479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45965.312734606479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45965.312734606479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45965.312734606479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45965.312734606479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45965.312734606479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45965.312734606479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45965.312734606479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45965.312734606479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45965.312734606479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45965.312734606479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45965.312734606479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45965.312734606479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45965.312734606479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45965.312734606479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45965.312734606479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45965.312734606479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45965.312734606479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45965.312734606479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45965.312734606479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45965.312734606479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45965.312734606479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45965.312734606479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45965.312734606479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45965.312734606479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45965.312734606479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45965.312734606479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45965.312734606479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45965.312734606479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45965.312734606479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45965.312734606479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45965.312734606479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45965.312734606479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45965.312734606479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45965.312734606479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45965.312734606479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45965.312734606479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45965.312734606479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45965.312734606479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45965.312734606479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45965.312734606479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45965.312734606479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45965.312734606479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45965.312734606479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45965.312734606479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45965.312734606479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45965.312734606479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45965.312734606479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45965.312734606479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45965.312734606479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45965.312734606479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45965.312734606479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45965.312734606479</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tabSelected="1" workbookViewId="0">
      <selection activeCell="D2" sqref="D2: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45965.312734606479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45965.312734606479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45965.312734606479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45965.312734606479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45965.312734606479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45965.312734606479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45965.312734606479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45965.312734606479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45965.312734606479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45965.312734606479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45965.312734606479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45965.312734606479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45965.312734606479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45965.312734606479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45965.312734606479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45965.312734606479</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45965.312734606479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45965.312734606479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45965.312734606479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45965.312734606479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45965.312734606479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45965.312734606479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45965.312734606479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45965.312734606479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45965.312734606479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45965.312734606479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45965.312734606479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45965.312734606479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45965.312734606479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45965.312734606479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45965.312734606479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45965.312734606479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45965.312734606479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45965.312734606479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45965.312734606479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45965.312734606479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45965.312734606479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45965.312734606479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45965.312734606479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45965.312734606479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45965.312734606479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45965.312734606479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45965.312734606479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45965.312734606479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45965.312734606479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45965.312734606479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45965.312734606479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45965.312734606479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45965.312734606479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45965.312734606479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45965.312734606479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45965.312734606479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45965.312734606479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45965.312734606479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45965.312734606479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45965.312734606479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45965.312734606479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45965.312734606479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45965.312734606479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45965.312734606479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45965.312734606479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45965.312734606479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45965.312734606479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45965.312734606479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45965.312734606479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45965.312734606479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45965.312734606479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45965.312734606479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45965.312734606479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45965.312734606479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45965.312734606479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45965.312734606479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45965.312734606479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45965.312734606479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45965.312734606479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45965.312734606479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45965.312734606479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45965.312734606479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45965.312734606479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45965.312734606479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45965.312734606479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45965.312734606479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45965.312734606479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45965.312734606479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45965.312734606479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45965.312734606479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45965.312734606479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45965.312734606479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45965.312734606479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45965.312734606479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45965.312734606479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45965.312734606479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45965.312734606479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45965.312734606479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45965.312734606479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45965.312734606479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45965.312734606479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45965.312734606479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45965.312734606479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45965.312734606479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45965.312734606479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45965.312734606479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45965.312734606479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45965.312734606479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45965.312734606479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45965.312734606479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45965.312734606479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45965.312734606479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45965.312734606479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45965.312734606479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45965.312734606479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45965.312734606479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45965.312734606479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45965.312734606479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45965.312734606479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45965.312734606479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45965.312734606479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45965.312734606479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45965.312734606479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45965.312734606479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45965.312734606479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45965.312734606479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45965.312734606479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45965.312734606479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45965.312734606479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45965.312734606479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45965.312734606479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45965.312734606479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45965.312734606479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45965.312734606479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45965.312734606479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45965.312734606479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45965.312734606479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45965.312734606479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45965.312734606479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45965.312734606479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45965.312734606479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45965.312734606479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45965.312734606479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45965.312734606479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45965.312734606479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45965.312734606479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45965.312734606479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45965.312734606479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45965.312734606479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45965.312734606479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45965.312734606479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45965.312734606479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45965.312734606479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45965.312734606479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45965.312734606479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45965.312734606479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45965.312734606479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45965.312734606479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45965.312734606479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45965.312734606479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45965.312734606479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45965.312734606479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45965.312734606479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45965.312734606479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45965.312734606479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45965.312734606479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45965.312734606479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45965.312734606479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45965.312734606479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45965.312734606479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45965.312734606479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45965.312734606479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45965.312734606479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45965.312734606479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45965.312734606479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45965.312734606479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45965.312734606479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45965.312734606479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45965.312734606479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45965.312734606479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45965.312734606479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45965.312734606479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45965.312734606479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45965.312734606479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45965.312734606479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45965.312734606479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45965.312734606479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45965.312734606479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45965.312734606479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45965.312734606479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45965.312734606479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45965.312734606479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45965.312734606479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45965.312734606479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45965.312734606479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45965.312734606479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45965.312734606479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45965.312734606479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45965.312734606479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45965.312734606479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45965.312734606479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45965.312734606479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45965.312734606479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45965.312734606479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45965.312734606479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45965.312734606479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45965.312734606479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45965.312734606479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45965.312734606479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45965.312734606479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45965.312734606479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45965.312734606479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45965.312734606479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45965.312734606479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45965.312734606479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45965.312734606479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45965.312734606479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45965.312734606479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45965.312734606479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45965.312734606479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45965.312734606479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45965.312734606479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45965.312734606479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45965.312734606479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45965.312734606479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45965.312734606479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45965.312734606479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45965.312734606479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45965.312734606479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45965.312734606479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45965.312734606479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45965.312734606479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45965.312734606479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45965.312734606479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45965.312734606479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45965.312734606479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45965.312734606479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45965.312734606479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45965.312734606479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45965.312734606479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45965.312734606479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45965.312734606479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45965.312734606479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45965.312734606479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45965.312734606479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45965.312734606479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45965.312734606479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45965.312734606479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45965.312734606479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45965.312734606479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45965.312734606479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45965.312734606479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45965.312734606479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45965.312734606479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45965.312734606479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45965.312734606479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45965.312734606479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45965.312734606479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45965.312734606479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45965.312734606479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45965.312734606479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45965.312734606479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45965.312734606479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45965.312734606479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45965.312734606479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45965.312734606479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45965.312734606479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45965.312734606479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45965.312734606479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45965.312734606479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45965.312734606479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45965.312734606479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45965.312734606479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45965.312734606479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45965.312734606479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45965.312734606479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45965.312734606479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45965.312734606479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45965.312734606479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45965.312734606479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45965.312734606479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45965.312734606479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45965.312734606479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45965.312734606479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45965.312734606479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45965.312734606479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45965.312734606479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45965.312734606479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45965.312734606479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45965.312734606479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45965.312734606479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45965.312734606479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45965.312734606479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45965.312734606479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45965.312734606479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45965.312734606479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45965.312734606479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45965.312734606479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45965.312734606479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45965.312734606479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45965.312734606479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45965.312734606479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45965.312734606479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45965.312734606479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45965.312734606479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45965.312734606479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45965.312734606479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45965.312734606479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45965.312734606479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45965.312734606479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45965.312734606479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45965.312734606479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45965.312734606479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45965.312734606479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45965.312734606479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45965.312734606479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45965.312734606479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45965.312734606479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45965.312734606479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45965.312734606479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45965.312734606479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45965.312734606479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45965.312734606479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45965.312734606479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45965.312734606479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45965.312734606479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45965.312734606479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45965.312734606479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45965.312734606479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45965.312734606479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45965.312734606479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45965.312734606479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45965.312734606479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45965.312734606479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45965.312734606479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45965.312734606479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45965.312734606479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45965.312734606479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45965.312734606479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45965.312734606479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45965.312734606479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45965.312734606479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45965.312734606479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45965.312734606479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45965.312734606479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45965.312734606479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45965.312734606479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45965.312734606479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45965.312734606479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45965.312734606479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45965.312734606479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45965.312734606479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45965.312734606479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45965.312734606479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45965.312734606479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45965.312734606479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45965.312734606479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45965.312734606479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45965.312734606479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45965.312734606479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45965.312734606479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45965.312734606479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45965.312734606479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45965.312734606479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45965.312734606479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45965.312734606479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45965.312734606479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45965.312734606479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45965.312734606479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45965.312734606479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45965.312734606479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45965.312734606479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45965.312734606479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45965.312734606479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45965.312734606479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45965.312734606479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45965.312734606479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45965.312734606479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45965.312734606479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45965.312734606479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45965.312734606479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45965.312734606479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45965.312734606479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45965.312734606479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45965.312734606479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45965.312734606479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45965.312734606479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45965.312734606479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45965.312734606479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45965.312734606479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45965.312734606479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45965.312734606479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45965.312734606479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45965.312734606479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45965.312734606479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45965.312734606479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45965.312734606479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45965.312734606479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45965.312734606479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45965.312734606479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45965.312734606479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45965.312734606479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45965.312734606479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45965.312734606479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45965.312734606479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45965.312734606479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45965.312734606479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45965.312734606479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45965.312734606479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45965.312734606479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45965.312734606479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45965.312734606479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45965.312734606479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45965.312734606479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45965.312734606479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45965.312734606479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45965.312734606479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45965.312734606479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45965.312734606479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45965.312734606479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45965.312734606479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45965.312734606479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45965.312734606479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45965.312734606479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45965.312734606479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45965.312734606479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45965.312734606479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45965.312734606479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45965.312734606479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45965.312734606479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45965.312734606479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45965.312734606479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45965.312734606479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45965.312734606479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45965.312734606479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45965.312734606479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45965.312734606479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45965.312734606479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45965.312734606479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45965.312734606479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45965.312734606479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45965.312734606479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45965.312734606479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45965.312734606479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45965.312734606479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45965.312734606479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45965.312734606479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45965.312734606479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45965.312734606479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45965.312734606479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45965.312734606479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45965.312734606479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45965.312734606479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45965.312734606479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45965.312734606479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45965.312734606479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45965.312734606479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45965.312734606479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45965.312734606479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45965.312734606479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45965.312734606479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45965.312734606479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45965.312734606479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45965.312734606479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45965.312734606479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45965.312734606479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45965.312734606479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45965.312734606479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45965.312734606479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45965.312734606479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45965.312734606479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45965.312734606479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45965.312734606479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45965.312734606479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45965.312734606479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45965.312734606479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45965.312734606479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45965.312734606479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45965.312734606479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45965.312734606479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45965.312734606479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45965.312734606479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45965.312734606479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45965.312734606479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45965.312734606479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45965.312734606479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45965.312734606479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45965.312734606479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45965.312734606479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45965.312734606479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45965.312734606479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45965.312734606479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45965.312734606479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45965.312734606479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45965.312734606479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45965.312734606479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45965.312734606479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45965.312734606479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45965.312734606479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45965.312734606479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45965.312734606479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45965.312734606479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45965.312734606479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45965.312734606479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45965.312734606479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45965.312734606479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45965.312734606479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45965.312734606479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45965.312734606479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45965.312734606479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45965.312734606479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45965.312734606479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45965.312734606479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45965.312734606479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45965.312734606479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45965.312734606479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45965.312734606479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45965.312734606479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45965.312734606479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45965.312734606479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45965.312734606479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45965.312734606479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45965.312734606479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45965.312734606479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45965.312734606479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45965.312734606479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45965.312734606479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45965.312734606479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45965.312734606479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45965.312734606479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45965.312734606479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45965.312734606479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45965.312734606479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45965.312734606479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45965.312734606479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45965.312734606479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45965.312734606479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45965.312734606479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45965.312734606479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45965.312734606479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45965.312734606479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45965.312734606479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45965.312734606479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45965.312734606479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45965.312734606479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45965.312734606479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45965.312734606479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45965.312734606479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45965.312734606479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45965.312734606479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45965.312734606479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45965.312734606479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45965.312734606479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45965.312734606479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45965.312734606479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45965.312734606479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45965.312734606479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45965.312734606479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45965.312734606479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45965.312734606479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45965.312734606479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45965.312734606479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45965.312734606479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45965.312734606479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45965.312734606479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45965.312734606479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45965.312734606479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45965.312734606479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45965.312734606479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45965.312734606479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45965.312734606479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45965.312734606479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45965.312734606479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45965.312734606479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45965.312734606479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45965.312734606479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45965.312734606479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45965.312734606479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45965.312734606479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45965.312734606479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45965.312734606479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45965.312734606479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45965.312734606479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45965.312734606479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45965.312734606479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45965.312734606479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45965.312734606479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45965.312734606479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45965.312734606479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45965.312734606479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45965.312734606479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45965.312734606479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45965.312734606479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45965.312734606479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45965.312734606479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45965.312734606479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45965.312734606479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45965.312734606479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45965.312734606479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45965.312734606479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45965.312734606479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45965.312734606479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45965.312734606479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45965.312734606479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45965.312734606479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45965.312734606479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45965.312734606479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45965.312734606479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45965.312734606479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45965.312734606479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45965.312734606479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45965.312734606479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45965.312734606479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45965.312734606479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45965.312734606479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45965.312734606479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45965.312734606479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45965.312734606479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45965.312734606479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45965.312734606479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45965.312734606479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45965.312734606479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45965.312734606479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45965.312734606479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45965.312734606479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45965.312734606479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45965.312734606479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45965.312734606479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45965.312734606479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45965.312734606479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45965.312734606479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45965.312734606479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45965.312734606479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45965.312734606479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45965.312734606479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45965.312734606479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45965.312734606479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45965.312734606479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45965.312734606479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45965.312734606479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45965.312734606479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45965.312734606479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45965.312734606479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45965.312734606479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45965.312734606479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45965.312734606479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45965.312734606479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45965.312734606479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45965.312734606479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45965.312734606479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45965.312734606479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45965.312734606479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45965.312734606479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45965.312734606479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45965.312734606479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45965.312734606479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45965.312734606479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45965.312734606479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45965.312734606479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45965.312734606479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45965.312734606479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45965.312734606479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45965.312734606479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45965.312734606479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45965.312734606479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45965.312734606479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45965.312734606479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45965.312734606479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45965.312734606479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45965.312734606479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45965.312734606479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45965.312734606479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45965.312734606479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45965.312734606479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45965.312734606479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45965.312734606479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45965.312734606479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45965.312734606479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45965.312734606479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45965.312734606479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45965.312734606479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45965.312734606479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45965.312734606479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45965.312734606479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45965.312734606479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45965.312734606479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45965.312734606479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45965.312734606479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45965.312734606479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45965.312734606479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45965.312734606479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45965.312734606479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45965.312734606479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45965.312734606479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45965.312734606479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45965.312734606479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45965.312734606479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45965.312734606479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45965.312734606479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45965.312734606479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45965.312734606479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45965.312734606479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45965.312734606479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45965.312734606479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45965.312734606479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45965.312734606479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45965.312734606479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45965.312734606479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45965.312734606479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45965.312734606479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45965.312734606479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45965.312734606479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45965.312734606479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45965.312734606479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45965.312734606479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45965.312734606479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45965.312734606479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45965.312734606479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45965.312734606479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45965.312734606479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45965.312734606479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45965.312734606479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45965.312734606479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45965.312734606479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45965.312734606479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45965.312734606479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45965.312734606479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45965.312734606479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45965.312734606479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45965.312734606479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45965.312734606479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45965.312734606479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45965.312734606479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45965.312734606479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45965.312734606479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45965.312734606479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45965.312734606479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45965.312734606479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45965.312734606479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45965.312734606479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45965.312734606479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45965.312734606479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45965.312734606479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45965.312734606479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45965.312734606479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45965.312734606479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45965.312734606479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45965.312734606479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45965.312734606479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45965.312734606479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45965.312734606479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45965.312734606479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45965.312734606479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45965.312734606479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45965.312734606479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45965.312734606479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45965.312734606479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45965.312734606479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45965.312734606479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45965.312734606479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45965.312734606479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45965.312734606479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45965.312734606479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45965.312734606479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45965.312734606479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45965.312734606479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45965.312734606479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45965.312734606479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45965.312734606479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45965.312734606479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45965.312734606479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45965.312734606479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45965.312734606479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45965.312734606479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45965.312734606479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45965.312734606479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45965.312734606479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45965.312734606479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45965.312734606479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45965.312734606479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45965.312734606479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45965.312734606479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45965.312734606479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45965.312734606479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45965.312734606479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45965.312734606479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45965.312734606479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45965.312734606479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45965.312734606479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45965.312734606479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45965.312734606479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45965.312734606479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45965.312734606479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45965.312734606479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45965.312734606479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45965.312734606479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45965.312734606479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45965.312734606479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45965.312734606479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45965.312734606479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45965.312734606479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45965.312734606479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45965.312734606479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45965.312734606479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45965.312734606479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45965.312734606479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45965.312734606479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45965.312734606479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45965.312734606479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45965.312734606479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45965.312734606479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45965.312734606479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45965.312734606479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45965.312734606479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45965.312734606479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45965.312734606479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45965.312734606479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45965.312734606479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45965.312734606479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45965.312734606479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45965.312734606479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45965.312734606479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45965.312734606479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45965.312734606479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45965.312734606479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45965.312734606479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45965.312734606479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45965.312734606479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45965.312734606479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45965.312734606479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45965.312734606479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45965.312734606479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45965.312734606479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45965.312734606479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45965.312734606479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45965.312734606479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45965.312734606479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45965.312734606479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45965.312734606479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45965.312734606479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45965.312734606479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45965.312734606479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45965.312734606479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45965.312734606479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45965.312734606479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45965.312734606479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45965.312734606479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45965.312734606479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45965.312734606479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45965.312734606479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45965.312734606479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45965.312734606479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45965.312734606479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45965.312734606479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45965.312734606479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45965.312734606479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45965.312734606479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45965.312734606479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45965.312734606479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45965.312734606479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45965.312734606479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45965.312734606479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45965.312734606479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45965.312734606479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45965.312734606479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45965.312734606479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45965.312734606479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45965.312734606479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45965.312734606479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45965.312734606479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45965.312734606479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45965.312734606479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45965.312734606479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45965.312734606479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45965.312734606479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45965.312734606479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45965.312734606479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45965.312734606479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45965.312734606479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45965.312734606479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45965.312734606479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45965.312734606479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45965.312734606479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45965.312734606479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45965.312734606479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45965.312734606479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45965.312734606479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45965.312734606479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45965.312734606479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45965.312734606479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45965.312734606479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45965.312734606479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45965.312734606479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45965.312734606479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45965.312734606479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45965.312734606479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45965.312734606479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45965.312734606479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45965.312734606479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45965.312734606479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45965.312734606479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45965.312734606479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45965.312734606479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45965.312734606479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45965.312734606479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45965.312734606479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45965.312734606479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45965.312734606479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45965.312734606479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45965.312734606479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45965.312734606479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45965.312734606479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45965.312734606479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45965.312734606479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45965.312734606479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45965.312734606479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45965.312734606479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45965.312734606479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45965.312734606479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45965.312734606479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45965.312734606479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45965.312734606479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45965.312734606479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45965.312734606479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45965.312734606479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45965.312734606479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45965.312734606479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45965.312734606479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45965.312734606479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45965.312734606479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45965.312734606479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45965.312734606479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45965.312734606479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45965.312734606479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45965.312734606479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45965.312734606479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45965.312734606479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45965.312734606479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45965.312734606479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45965.312734606479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45965.312734606479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45965.312734606479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45965.312734606479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45965.312734606479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45965.312734606479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45965.312734606479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45965.312734606479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45965.312734606479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45965.312734606479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45965.312734606479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45965.312734606479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45965.312734606479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45965.312734606479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45965.312734606479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45965.312734606479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45965.312734606479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45965.312734606479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45965.312734606479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45965.312734606479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45965.312734606479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45965.312734606479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45965.312734606479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45965.312734606479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45965.312734606479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45965.312734606479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45965.312734606479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45965.312734606479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45965.312734606479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45965.312734606479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45965.312734606479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45965.312734606479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45965.312734606479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45965.312734606479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45965.312734606479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45965.312734606479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45965.312734606479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45965.312734606479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45965.312734606479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45965.312734606479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45965.312734606479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45965.312734606479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45965.312734606479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45965.312734606479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45965.312734606479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45965.312734606479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45965.312734606479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45965.312734606479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45965.312734606479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45965.312734606479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45965.312734606479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45965.312734606479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45965.312734606479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45965.312734606479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45965.312734606479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45965.312734606479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45965.312734606479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45965.312734606479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45965.312734606479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45965.312734606479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45965.312734606479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45965.312734606479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45965.312734606479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45965.312734606479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45965.312734606479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45965.312734606479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45965.312734606479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45965.312734606479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45965.312734606479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45965.312734606479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45965.312734606479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45965.312734606479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45965.312734606479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45965.312734606479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45965.312734606479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45965.312734606479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45965.312734606479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45965.312734606479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45965.312734606479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45965.312734606479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45965.312734606479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45965.312734606479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45965.312734606479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45965.312734606479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45965.312734606479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45965.312734606479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45965.312734606479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45965.312734606479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45965.312734606479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45965.312734606479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45965.312734606479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45965.312734606479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45965.312734606479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45965.312734606479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45965.312734606479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45965.312734606479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45965.312734606479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45965.312734606479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45965.312734606479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45965.312734606479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45965.312734606479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45965.312734606479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45965.312734606479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45965.312734606479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45965.312734606479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45965.312734606479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45965.312734606479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45965.312734606479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45965.312734606479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45965.312734606479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45965.312734606479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45965.312734606479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45965.312734606479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45965.312734606479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45965.312734606479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45965.312734606479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45965.312734606479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45965.312734606479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45965.312734606479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45965.312734606479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45965.312734606479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45965.312734606479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45965.312734606479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45965.312734606479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45965.312734606479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45965.312734606479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45965.312734606479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45965.312734606479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45965.312734606479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45965.312734606479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45965.312734606479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45965.312734606479</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261.83201701388316</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0.11076701388810761</v>
      </c>
      <c r="H3" s="122">
        <v>45965.159062500003</v>
      </c>
      <c r="I3" s="118" t="str">
        <f>IFERROR(VLOOKUP(D3,DB!A:F,6,0),"")</f>
        <v>Generator-SG</v>
      </c>
      <c r="J3" s="118" t="str">
        <f>IFERROR(VLOOKUP(D3,DB!A:G,7,0),"")</f>
        <v>No BB Shifted</v>
      </c>
      <c r="K3" s="124" t="s">
        <v>39111</v>
      </c>
      <c r="L3" s="120" t="str">
        <f>IFERROR(VLOOKUP(D3,DB!A:I,9,0),"")</f>
        <v>Latis</v>
      </c>
    </row>
    <row r="4" spans="1:16" ht="15" customHeight="1">
      <c r="A4" s="118"/>
      <c r="B4" s="118" t="str">
        <f>IFERROR(VLOOKUP(#REF!,DB!A:K,11,0),"")</f>
        <v/>
      </c>
      <c r="C4" s="119"/>
      <c r="D4" s="120"/>
      <c r="E4" s="97"/>
      <c r="F4" s="122"/>
      <c r="G4" s="123">
        <f ca="1">IFERROR(NOW()-F4,"")</f>
        <v>45965.312734606479</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45965.312734606479</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45965.312734606479</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45965.312734606479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45965.312734606479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45965.312734606479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45965.312734606479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45965.312734606479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45965.312734606479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45965.312734606479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45965.312734606479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45965.312734606479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45965.312734606479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45965.312734606479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45965.312734606479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45965.312734606479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45965.312734606479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45965.312734606479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45965.312734606479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45965.312734606479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45965.312734606479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45965.312734606479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45965.312734606479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45965.312734606479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45965.312734606479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45965.312734606479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45965.312734606479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45965.312734606479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45965.312734606479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45965.312734606479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45965.312734606479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45965.312734606479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45965.312734606479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45965.312734606479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45965.312734606479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45965.312734606479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45965.312734606479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45965.312734606479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45965.312734606479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45965.312734606479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45965.312734606479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45965.312734606479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45965.312734606479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45965.312734606479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45965.312734606479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45965.312734606479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45965.312734606479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45965.312734606479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45965.312734606479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45965.312734606479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45965.312734606479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45965.312734606479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45965.312734606479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45965.312734606479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45965.312734606479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45965.312734606479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45965.312734606479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45965.312734606479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45965.312734606479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45965.312734606479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45965.312734606479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45965.312734606479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45965.312734606479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45965.312734606479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45965.312734606479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45965.312734606479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45965.312734606479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45965.312734606479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45965.312734606479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45965.312734606479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45965.312734606479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45965.312734606479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45965.312734606479</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45965.312734606479</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73.480674421291042</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39.123857291662716</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16.651623495366948</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R5</v>
      </c>
      <c r="C5" s="151">
        <v>3</v>
      </c>
      <c r="D5" s="151" t="s">
        <v>33082</v>
      </c>
      <c r="E5" s="151" t="s">
        <v>39021</v>
      </c>
      <c r="F5" s="152"/>
      <c r="G5" s="153">
        <f ca="1">IFERROR(NOW()-F5,"")</f>
        <v>45965.312734606479</v>
      </c>
      <c r="H5" s="152">
        <v>45965.301932870374</v>
      </c>
      <c r="I5" s="151" t="str">
        <f>IFERROR(VLOOKUP(D5,DB!A:F,6,0),"")</f>
        <v>SCECO</v>
      </c>
      <c r="J5" s="151" t="str">
        <f>IFERROR(VLOOKUP(D5,DB!A:G,7,0),"")</f>
        <v>Dead+Weak</v>
      </c>
      <c r="K5" s="151" t="s">
        <v>39118</v>
      </c>
      <c r="L5" s="151" t="str">
        <f>IFERROR(VLOOKUP(D5,DB!A:I,9,0),"")</f>
        <v>Latis</v>
      </c>
    </row>
    <row r="6" spans="1:13" ht="15">
      <c r="A6" s="151"/>
      <c r="B6" s="151" t="str">
        <f>IFERROR(VLOOKUP(D6,DB!A:K,11,0),"")</f>
        <v/>
      </c>
      <c r="C6" s="151"/>
      <c r="D6" s="151"/>
      <c r="E6" s="151"/>
      <c r="F6" s="152"/>
      <c r="G6" s="153">
        <f ca="1">IFERROR(NOW()-F6,"")</f>
        <v>45965.312734606479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45965.312734606479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45965.312734606479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45965.312734606479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45965.312734606479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45965.312734606479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45965.312734606479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45965.312734606479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45965.312734606479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45965.312734606479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45965.312734606479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45965.312734606479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45965.312734606479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45965.312734606479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45965.312734606479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45965.312734606479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45965.312734606479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45965.312734606479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45965.312734606479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45965.312734606479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45965.312734606479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45965.312734606479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45965.312734606479</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45965.312734606479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45965.312734606479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45965.312734606479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45965.312734606479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45965.312734606479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45965.312734606479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45965.312734606479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45965.312734606479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45965.312734606479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45965.312734606479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45965.312734606479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45965.312734606479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45965.312734606479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45965.312734606479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45965.312734606479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45965.312734606479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45965.312734606479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45965.312734606479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45965.312734606479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45965.312734606479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45965.312734606479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45965.312734606479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45965.312734606479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45965.312734606479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45965.312734606479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45965.312734606479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45965.312734606479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45965.312734606479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45965.312734606479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45965.312734606479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45965.312734606479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45965.312734606479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45965.312734606479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45965.312734606479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45965.312734606479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45965.312734606479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45965.312734606479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45965.312734606479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45965.312734606479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45965.312734606479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45965.312734606479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45965.312734606479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45965.312734606479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45965.312734606479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45965.312734606479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45965.312734606479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45965.312734606479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45965.312734606479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45965.312734606479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45965.312734606479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45965.312734606479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45965.312734606479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45965.312734606479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45965.312734606479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45965.312734606479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45965.312734606479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45965.312734606479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45965.312734606479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45965.312734606479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45965.312734606479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45965.312734606479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45965.312734606479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45965.312734606479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45965.312734606479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45965.312734606479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45965.312734606479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45965.312734606479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45965.312734606479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45965.312734606479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45965.312734606479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45965.312734606479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45965.312734606479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45965.312734606479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45965.312734606479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45965.312734606479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45965.312734606479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45965.312734606479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45965.312734606479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45965.312734606479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45965.312734606479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45965.312734606479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45965.312734606479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45965.312734606479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45965.312734606479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45965.312734606479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45965.312734606479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45965.312734606479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45965.312734606479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45965.312734606479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45965.312734606479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45965.312734606479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45965.312734606479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45965.312734606479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45965.312734606479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45965.312734606479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45965.312734606479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45965.312734606479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45965.312734606479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45965.312734606479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45965.312734606479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45965.312734606479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45965.312734606479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45965.312734606479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45965.312734606479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45965.312734606479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45965.312734606479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45965.312734606479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45965.312734606479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45965.312734606479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45965.312734606479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45965.312734606479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45965.312734606479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45965.312734606479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45965.312734606479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45965.312734606479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45965.312734606479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45965.312734606479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45965.312734606479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45965.312734606479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45965.312734606479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45965.312734606479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45965.312734606479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45965.312734606479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45965.312734606479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45965.312734606479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45965.312734606479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45965.312734606479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45965.312734606479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45965.312734606479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45965.312734606479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45965.312734606479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45965.312734606479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45965.312734606479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45965.312734606479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45965.312734606479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45965.312734606479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45965.312734606479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45965.312734606479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45965.312734606479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45965.312734606479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45965.312734606479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45965.312734606479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45965.312734606479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45965.312734606479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45965.312734606479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45965.312734606479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45965.312734606479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45965.312734606479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45965.312734606479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45965.312734606479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45965.312734606479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45965.312734606479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45965.312734606479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45965.312734606479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45965.312734606479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45965.312734606479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45965.312734606479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45965.312734606479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45965.312734606479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45965.312734606479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45965.312734606479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45965.312734606479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45965.312734606479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45965.312734606479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45965.312734606479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45965.312734606479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45965.312734606479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45965.312734606479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45965.312734606479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45965.312734606479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45965.312734606479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45965.312734606479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45965.312734606479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45965.312734606479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45965.312734606479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45965.312734606479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45965.312734606479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45965.312734606479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45965.312734606479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45965.312734606479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45965.312734606479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45965.312734606479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45965.312734606479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45965.312734606479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45965.312734606479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45965.312734606479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45965.312734606479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45965.312734606479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45965.312734606479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45965.312734606479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45965.312734606479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45965.312734606479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45965.312734606479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45965.312734606479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45965.312734606479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45965.312734606479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45965.312734606479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45965.312734606479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45965.312734606479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45965.312734606479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45965.312734606479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45965.312734606479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45965.312734606479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45965.312734606479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45965.312734606479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45965.312734606479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45965.312734606479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45965.312734606479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45965.312734606479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45965.312734606479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45965.312734606479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45965.312734606479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45965.312734606479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45965.312734606479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45965.312734606479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45965.312734606479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45965.312734606479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45965.312734606479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45965.312734606479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45965.312734606479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45965.312734606479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45965.312734606479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45965.312734606479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45965.312734606479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45965.312734606479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45965.312734606479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45965.312734606479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45965.312734606479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45965.312734606479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45965.312734606479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45965.312734606479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45965.312734606479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45965.312734606479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45965.312734606479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45965.312734606479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45965.312734606479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45965.312734606479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45965.312734606479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45965.312734606479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45965.312734606479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45965.312734606479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45965.312734606479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45965.312734606479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45965.312734606479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45965.312734606479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45965.312734606479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45965.312734606479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45965.312734606479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45965.312734606479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45965.312734606479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45965.312734606479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45965.312734606479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45965.312734606479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45965.312734606479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45965.312734606479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45965.312734606479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45965.312734606479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45965.312734606479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45965.312734606479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45965.312734606479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45965.312734606479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45965.312734606479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45965.312734606479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45965.312734606479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45965.312734606479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45965.312734606479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45965.312734606479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45965.312734606479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45965.312734606479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45965.312734606479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45965.312734606479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45965.312734606479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45965.312734606479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45965.312734606479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45965.312734606479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45965.312734606479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45965.312734606479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45965.312734606479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45965.312734606479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45965.312734606479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45965.312734606479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45965.312734606479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45965.312734606479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45965.312734606479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45965.312734606479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45965.312734606479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45965.312734606479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45965.312734606479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45965.312734606479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45965.312734606479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45965.312734606479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45965.312734606479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45965.312734606479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45965.312734606479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45965.312734606479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45965.312734606479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45965.312734606479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45965.312734606479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45965.312734606479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45965.312734606479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45965.312734606479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45965.312734606479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45965.312734606479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45965.312734606479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45965.312734606479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45965.312734606479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45965.312734606479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45965.312734606479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45965.312734606479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45965.312734606479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45965.312734606479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45965.312734606479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45965.312734606479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45965.312734606479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45965.312734606479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45965.312734606479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45965.312734606479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45965.312734606479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45965.312734606479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45965.312734606479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45965.312734606479</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3" ca="1" si="0">IFERROR(NOW()-F2,"-")</f>
        <v>45965.312734490741</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45965.312734490741</v>
      </c>
      <c r="H3" s="171"/>
      <c r="I3" s="169" t="str">
        <f>IFERROR(VLOOKUP(D3,DB!A:F,6,0),"")</f>
        <v/>
      </c>
      <c r="J3" s="169" t="str">
        <f>IFERROR(VLOOKUP(D3,DB!A:G,7,0),"")</f>
        <v/>
      </c>
      <c r="K3" s="172"/>
      <c r="L3" s="173" t="str">
        <f>IFERROR(VLOOKUP(D3,DB!A:I,9,0),"")</f>
        <v/>
      </c>
    </row>
    <row r="4" spans="1:16383" ht="31.5" customHeight="1">
      <c r="A4" s="103"/>
      <c r="B4" s="102" t="str">
        <f>IFERROR(VLOOKUP(D4,DB!A:K,11,0),"")</f>
        <v/>
      </c>
      <c r="C4" s="104"/>
      <c r="D4" s="102"/>
      <c r="E4" s="105"/>
      <c r="F4" s="106"/>
      <c r="G4" s="76">
        <f ca="1">IFERROR(NOW()-F4,"-")</f>
        <v>45965.312734606479</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45965.312734606479</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45965.312734606479</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45965.312734606479</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45965.312734606479</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45965.312734606479</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45965.312734606479</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45965.312734606479</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45965.312734606479</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45965.312734606479</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45965.312734490741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45965.312734490741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45965.312734606479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45965.312734606479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45965.312734606479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45965.312734606479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45965.312734606479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45965.312734606479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45965.312734606479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45965.312734606479</v>
      </c>
      <c r="H23" s="106"/>
      <c r="I23" s="102" t="str">
        <f>IFERROR(VLOOKUP(D23,DB!A:F,6,0),"")</f>
        <v/>
      </c>
      <c r="J23" s="101" t="str">
        <f>IFERROR(VLOOKUP(D23,DB!A:G,7,0),"")</f>
        <v/>
      </c>
      <c r="K23" s="107"/>
      <c r="L23" s="108"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2025-11-04T04:30:35Z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