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27" documentId="13_ncr:1_{F6CB121F-512D-4AA6-A0C1-0FB36C537598}" xr6:coauthVersionLast="47" xr6:coauthVersionMax="47" xr10:uidLastSave="{6CE76C4C-178A-4797-BE99-77408C90E321}"/>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5" i="5"/>
  <c r="B6" i="5"/>
  <c r="B7" i="5"/>
  <c r="B8" i="5"/>
  <c r="B9" i="5"/>
  <c r="B10" i="5"/>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<sst xmlns="http://schemas.openxmlformats.org/spreadsheetml/2006/main" count="180289" uniqueCount="39129">
  <si>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</si>
  <si>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</si>
  <si>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</si>
  <si>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</si>
  <si>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</si>
  <si>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</si>
  <si>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</si>
  <si>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</si>
  <si>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</si>
  <si>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</si>
  <si>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</si>
  <si>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</si>
  <si>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</si>
  <si>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</si>
  <si>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</si>
  <si>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</si>
  <si>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</si>
  <si>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</si>
  <si>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</si>
  <si>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</si>
  <si>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</si>
  <si>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</si>
  <si>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</si>
  <si>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</si>
  <si>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</si>
  <si>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</si>
  <si>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</si>
  <si>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</si>
  <si>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</si>
  <si>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</si>
  <si>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</si>
  <si>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</si>
  <si>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</si>
  <si>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</si>
  <si>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</si>
  <si>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</si>
  <si>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</si>
  <si>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</si>
  <si>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</si>
  <si>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</si>
  <si>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</si>
  <si>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</si>
  <si>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</si>
  <si>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</si>
  <si>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</si>
  <si>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</si>
  <si>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</si>
  <si>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</si>
  <si>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</si>
  <si>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</si>
  <si>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</si>
  <si>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</si>
  <si>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</si>
  <si>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</si>
  <si>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</si>
  <si>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</si>
  <si>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</si>
  <si>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</si>
  <si>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</si>
  <si>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</si>
  <si>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</si>
  <si>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</si>
  <si>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</si>
  <si>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</si>
  <si>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</si>
  <si>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</si>
  <si>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</si>
  <si>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</si>
  <si>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</si>
  <si>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</si>
  <si>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</si>
  <si>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</si>
  <si>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</si>
  <si>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</si>
  <si>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</si>
  <si>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</si>
  <si>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</si>
  <si>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</si>
  <si>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</si>
  <si>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</si>
  <si>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</si>
  <si>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</si>
  <si>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</si>
  <si>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</si>
  <si>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</si>
  <si>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</si>
  <si>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</si>
  <si>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</si>
  <si>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</si>
  <si>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</si>
  <si>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</si>
  <si>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</si>
  <si>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</si>
  <si>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</si>
  <si>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</si>
  <si>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</si>
  <si>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</si>
  <si>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</si>
  <si>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</si>
  <si>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</si>
  <si>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</si>
  <si>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</si>
  <si>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</si>
  <si>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</si>
  <si>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</si>
  <si>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</si>
  <si>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</si>
  <si>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</si>
  <si>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</si>
  <si>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</si>
  <si>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</si>
  <si>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</si>
  <si>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</si>
  <si>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</si>
  <si>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</si>
  <si>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</si>
  <si>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</si>
  <si>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</si>
  <si>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</si>
  <si>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</si>
  <si>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</si>
  <si>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</si>
  <si>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</si>
  <si>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</si>
  <si>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</si>
  <si>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</si>
  <si>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</si>
  <si>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</si>
  <si>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</si>
  <si>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</si>
  <si>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</si>
  <si>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</si>
  <si>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</si>
  <si>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</si>
  <si>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</si>
  <si>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</si>
  <si>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</si>
  <si>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</si>
  <si>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</si>
  <si>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</si>
  <si>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</si>
  <si>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</si>
  <si>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</si>
  <si>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</si>
  <si>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</si>
  <si>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</si>
  <si>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</si>
  <si>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</si>
  <si>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</si>
  <si>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</si>
  <si>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</si>
  <si>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</si>
  <si>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</si>
  <si>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</si>
  <si>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</si>
  <si>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</si>
  <si>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</si>
  <si>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</si>
  <si>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</si>
  <si>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</si>
  <si>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</si>
  <si>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</si>
  <si>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</si>
  <si>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</si>
  <si>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</si>
  <si>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</si>
  <si>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</si>
  <si>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</si>
  <si>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</si>
  <si>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</si>
  <si>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</si>
  <si>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</si>
  <si>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</si>
  <si>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</si>
  <si>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</si>
  <si>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</si>
  <si>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</si>
  <si>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</si>
  <si>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</si>
  <si>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</si>
  <si>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</si>
  <si>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</si>
  <si>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</si>
  <si>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</si>
  <si>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</si>
  <si>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</si>
  <si>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</si>
  <si>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</si>
  <si>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</si>
  <si>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</si>
  <si>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</si>
  <si>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</si>
  <si>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</si>
  <si>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</si>
  <si>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</si>
  <si>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</si>
  <si>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</si>
  <si>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</si>
  <si>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</si>
  <si>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</si>
  <si>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</si>
  <si>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</si>
  <si>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</si>
  <si>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</si>
  <si>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</si>
  <si>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</si>
  <si>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</si>
  <si>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</si>
  <si>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</si>
  <si>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</si>
  <si>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</si>
  <si>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</si>
  <si>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</si>
  <si>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</si>
  <si>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</si>
  <si>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</si>
  <si>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</si>
  <si>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</si>
  <si>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</si>
  <si>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</si>
  <si>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</si>
  <si>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</si>
  <si>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</si>
  <si>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</si>
  <si>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</si>
  <si>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</si>
  <si>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</si>
  <si>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</si>
  <si>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</si>
  <si>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</si>
  <si>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</si>
  <si>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</si>
  <si>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</si>
  <si>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</si>
  <si>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</si>
  <si>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</si>
  <si>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</si>
  <si>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</si>
  <si>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</si>
  <si>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</si>
  <si>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</si>
  <si>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</si>
  <si>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</si>
  <si>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</si>
  <si>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</si>
  <si>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</si>
  <si>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</si>
  <si>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</si>
  <si>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</si>
  <si>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</si>
  <si>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</si>
  <si>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</si>
  <si>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</si>
  <si>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</si>
  <si>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</si>
  <si>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</si>
  <si>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</si>
  <si>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</si>
  <si>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</si>
  <si>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</si>
  <si>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</si>
  <si>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</si>
  <si>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</si>
  <si>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</si>
  <si>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</si>
  <si>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</si>
  <si>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</si>
  <si>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</si>
  <si>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</si>
  <si>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</si>
  <si>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</si>
  <si>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</si>
  <si>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</si>
  <si>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</si>
  <si>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</si>
  <si>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</si>
  <si>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</si>
  <si>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</si>
  <si>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</si>
  <si>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</si>
  <si>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</si>
  <si>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</si>
  <si>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</si>
  <si>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</si>
  <si>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</si>
  <si>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</si>
  <si>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</si>
  <si>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</si>
  <si>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</si>
  <si>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</si>
  <si>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</si>
  <si>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</si>
  <si>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</si>
  <si>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</si>
  <si>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</si>
  <si>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</si>
  <si>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</si>
  <si>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</si>
  <si>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</si>
  <si>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</si>
  <si>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</si>
  <si>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</si>
  <si>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</si>
  <si>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</si>
  <si>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</si>
  <si>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</si>
  <si>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</si>
  <si>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</si>
  <si>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</si>
  <si>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</si>
  <si>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</si>
  <si>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</si>
  <si>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</si>
  <si>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</si>
  <si>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</si>
  <si>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</si>
  <si>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</si>
  <si>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</si>
  <si>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</si>
  <si>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</si>
  <si>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</si>
  <si>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</si>
  <si>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</si>
  <si>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</si>
  <si>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</si>
  <si>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</si>
  <si>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</si>
  <si>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</si>
  <si>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</si>
  <si>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</si>
  <si>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</si>
  <si>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</si>
  <si>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</si>
  <si>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</si>
  <si>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</si>
  <si>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</si>
  <si>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</si>
  <si>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</si>
  <si>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</si>
  <si>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</si>
  <si>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</si>
  <si>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</si>
  <si>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</si>
  <si>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</si>
  <si>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</si>
  <si>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</si>
  <si>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</si>
  <si>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</si>
  <si>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</si>
  <si>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</si>
  <si>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</si>
  <si>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</si>
  <si>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</si>
  <si>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</si>
  <si>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</si>
  <si>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</si>
  <si>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</si>
  <si>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</si>
  <si>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</si>
  <si>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</si>
  <si>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</si>
  <si>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</si>
  <si>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</si>
  <si>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</si>
  <si>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</si>
  <si>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</si>
  <si>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</si>
  <si>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</si>
  <si>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</si>
  <si>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</si>
  <si>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</si>
  <si>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</si>
  <si>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</si>
  <si>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</si>
  <si>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</si>
  <si>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</si>
  <si>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</si>
  <si>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</si>
  <si>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</si>
  <si>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</si>
  <si>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</si>
  <si>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</si>
  <si>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</si>
  <si>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</si>
  <si>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</si>
  <si>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</si>
  <si>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</si>
  <si>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</si>
  <si>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</si>
  <si>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</si>
  <si>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</si>
  <si>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</si>
  <si>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</si>
  <si>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</si>
  <si>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</si>
  <si>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</si>
  <si>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</si>
  <si>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</si>
  <si>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</si>
  <si>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</si>
  <si>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</si>
  <si>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</si>
  <si>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</si>
  <si>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</si>
  <si>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</si>
  <si>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</si>
  <si>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</si>
  <si>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</si>
  <si>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</si>
  <si>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</si>
  <si>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</si>
  <si>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</si>
  <si>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</si>
  <si>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</si>
  <si>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</si>
  <si>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</si>
  <si>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</si>
  <si>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</si>
  <si>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</si>
  <si>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</si>
  <si>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</si>
  <si>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</si>
  <si>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</si>
  <si>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</si>
  <si>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</si>
  <si>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</si>
  <si>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</si>
  <si>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</si>
  <si>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</si>
  <si>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</si>
  <si>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</si>
  <si>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</si>
  <si>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</si>
  <si>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</si>
  <si>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</si>
  <si>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</si>
  <si>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</si>
  <si>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</si>
  <si>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</si>
  <si>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</si>
  <si>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</si>
  <si>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</si>
  <si>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</si>
  <si>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</si>
  <si>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</si>
  <si>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</si>
  <si>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</si>
  <si>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</si>
  <si>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</si>
  <si>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</si>
  <si>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</si>
  <si>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</si>
  <si>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</si>
  <si>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</si>
  <si>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</si>
  <si>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</si>
  <si>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</si>
  <si>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</si>
  <si>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</si>
  <si>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</si>
  <si>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</si>
  <si>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</si>
  <si>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</si>
  <si>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</si>
  <si>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</si>
  <si>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</si>
  <si>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</si>
  <si>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</si>
  <si>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</si>
  <si>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</si>
  <si>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</si>
  <si>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</si>
  <si>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</si>
  <si>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</si>
  <si>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</si>
  <si>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</si>
  <si>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</si>
  <si>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</si>
  <si>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</si>
  <si>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</si>
  <si>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</si>
  <si>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</si>
  <si>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</si>
  <si>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</si>
  <si>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</si>
  <si>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</si>
  <si>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</si>
  <si>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</si>
  <si>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</si>
  <si>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</si>
  <si>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</si>
  <si>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</si>
  <si>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</si>
  <si>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</si>
  <si>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</si>
  <si>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</si>
  <si>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</si>
  <si>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</si>
  <si>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</si>
  <si>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</si>
  <si>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</si>
  <si>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</si>
  <si>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</si>
  <si>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</si>
  <si>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</si>
  <si>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</si>
  <si>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</si>
  <si>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</si>
  <si>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</si>
  <si>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</si>
  <si>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</si>
  <si>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</si>
  <si>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</si>
  <si>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</si>
  <si>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</si>
  <si>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</si>
  <si>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</si>
  <si>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</si>
  <si>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</si>
  <si>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</si>
  <si>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</si>
  <si>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</si>
  <si>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</si>
  <si>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</si>
  <si>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</si>
  <si>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</si>
  <si>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</si>
  <si>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</si>
  <si>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</si>
  <si>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</si>
  <si>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</si>
  <si>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</si>
  <si>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</si>
  <si>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</si>
  <si>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</si>
  <si>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</si>
  <si>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</si>
  <si>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</si>
  <si>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</si>
  <si>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</si>
  <si>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</si>
  <si>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</si>
  <si>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</si>
  <si>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</si>
  <si>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</si>
  <si>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</si>
  <si>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</si>
  <si>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</si>
  <si>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</si>
  <si>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</si>
  <si>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</si>
  <si>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</si>
  <si>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</si>
  <si>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</si>
  <si>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</si>
  <si>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</si>
  <si>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</si>
  <si>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</si>
  <si>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</si>
  <si>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</si>
  <si>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</si>
  <si>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</si>
  <si>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</si>
  <si>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</si>
  <si>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</si>
  <si>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</si>
  <si>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</si>
  <si>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</si>
  <si>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</si>
  <si>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</si>
  <si>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</si>
  <si>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</si>
  <si>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</si>
  <si>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</si>
  <si>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</si>
  <si>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</si>
  <si>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</si>
  <si>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</si>
  <si>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</si>
  <si>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</si>
  <si>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</si>
  <si>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</si>
  <si>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</si>
  <si>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</si>
  <si>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</si>
  <si>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</si>
  <si>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</si>
  <si>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</si>
  <si>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</si>
  <si>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</si>
  <si>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</si>
  <si>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</si>
  <si>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</si>
  <si>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</si>
  <si>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</si>
  <si>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</si>
  <si>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</si>
  <si>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</si>
  <si>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</si>
  <si>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</si>
  <si>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</si>
  <si>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</si>
  <si>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</si>
  <si>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</si>
  <si>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</si>
  <si>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</si>
  <si>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</si>
  <si>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</si>
  <si>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</si>
  <si>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</si>
  <si>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</si>
  <si>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</si>
  <si>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</si>
  <si>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</si>
  <si>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</si>
  <si>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</si>
  <si>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</si>
  <si>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</si>
  <si>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</si>
  <si>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</si>
  <si>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</si>
  <si>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</si>
  <si>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</si>
  <si>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</si>
  <si>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</si>
  <si>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</si>
  <si>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</si>
  <si>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</si>
  <si>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</si>
  <si>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</si>
  <si>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</si>
  <si>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</si>
  <si>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</si>
  <si>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</si>
  <si>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</si>
  <si>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</si>
  <si>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</si>
  <si>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</si>
  <si>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</si>
  <si>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</si>
  <si>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</si>
  <si>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</si>
  <si>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</si>
  <si>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</si>
  <si>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</si>
  <si>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</si>
  <si>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</si>
  <si>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</si>
  <si>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</si>
  <si>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</si>
  <si>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</si>
  <si>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</si>
  <si>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</si>
  <si>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</si>
  <si>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</si>
  <si>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</si>
  <si>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</si>
  <si>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</si>
  <si>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</si>
  <si>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</si>
  <si>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</si>
  <si>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</si>
  <si>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</si>
  <si>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</si>
  <si>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</si>
  <si>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</si>
  <si>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</si>
  <si>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</si>
  <si>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</si>
  <si>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</si>
  <si>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</si>
  <si>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</si>
  <si>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</si>
  <si>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</si>
  <si>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</si>
  <si>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</si>
  <si>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</si>
  <si>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</si>
  <si>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</si>
  <si>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</si>
  <si>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</si>
  <si>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</si>
  <si>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</si>
  <si>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</si>
  <si>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</si>
  <si>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</si>
  <si>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</si>
  <si>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</si>
  <si>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</si>
  <si>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</si>
  <si>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</si>
  <si>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</si>
  <si>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</si>
  <si>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</si>
  <si>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</si>
  <si>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</si>
  <si>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</si>
  <si>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</si>
  <si>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</si>
  <si>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</si>
  <si>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</si>
  <si>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</si>
  <si>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</si>
  <si>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</si>
  <si>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</si>
  <si>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</si>
  <si>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</si>
  <si>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</si>
  <si>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</si>
  <si>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</si>
  <si>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</si>
  <si>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</si>
  <si>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</si>
  <si>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</si>
  <si>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</si>
  <si>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</si>
  <si>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</si>
  <si>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</si>
  <si>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</si>
  <si>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</si>
  <si>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</si>
  <si>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</si>
  <si>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</si>
  <si>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</si>
  <si>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</si>
  <si>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</si>
  <si>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</si>
  <si>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</si>
  <si>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</si>
  <si>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</si>
  <si>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</si>
  <si>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</si>
  <si>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</si>
  <si>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</si>
  <si>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</si>
  <si>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</si>
  <si>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</si>
  <si>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</si>
  <si>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</si>
  <si>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</si>
  <si>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</si>
  <si>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</si>
  <si>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</si>
  <si>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</si>
  <si>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</si>
  <si>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</si>
  <si>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</si>
  <si>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</si>
  <si>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</si>
  <si>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</si>
  <si>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</si>
  <si>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</si>
  <si>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</si>
  <si>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</si>
  <si>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</si>
  <si>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</si>
  <si>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</si>
  <si>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</si>
  <si>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</si>
  <si>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</si>
  <si>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</si>
  <si>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</si>
  <si>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</si>
  <si>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</si>
  <si>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</si>
  <si>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</si>
  <si>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</si>
  <si>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</si>
  <si>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</si>
  <si>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</si>
  <si>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</si>
  <si>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</si>
  <si>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</si>
  <si>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</si>
  <si>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</si>
  <si>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</si>
  <si>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</si>
  <si>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</si>
  <si>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</si>
  <si>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</si>
  <si>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</si>
  <si>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</si>
  <si>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</si>
  <si>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</si>
  <si>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</si>
  <si>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</si>
  <si>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</si>
  <si>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</si>
  <si>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</si>
  <si>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</si>
  <si>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</si>
  <si>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</si>
  <si>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</si>
  <si>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</si>
  <si>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</si>
  <si>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</si>
  <si>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</si>
  <si>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</si>
  <si>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</si>
  <si>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</si>
  <si>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</si>
  <si>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</si>
  <si>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</si>
  <si>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</si>
  <si>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</si>
  <si>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</si>
  <si>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</si>
  <si>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</si>
  <si>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</si>
  <si>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</si>
  <si>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</si>
  <si>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</si>
  <si>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</si>
  <si>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</si>
  <si>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</si>
  <si>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</si>
  <si>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</si>
  <si>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</si>
  <si>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</si>
  <si>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</si>
  <si>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</si>
  <si>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</si>
  <si>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</si>
  <si>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</si>
  <si>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</si>
  <si>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</si>
  <si>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</si>
  <si>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</si>
  <si>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</si>
  <si>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</si>
  <si>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</si>
  <si>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</si>
  <si>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</si>
  <si>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</si>
  <si>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</si>
  <si>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</si>
  <si>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</si>
  <si>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</si>
  <si>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</si>
  <si>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</si>
  <si>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</si>
  <si>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</si>
  <si>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</si>
  <si>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</si>
  <si>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</si>
  <si>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</si>
  <si>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</si>
  <si>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</si>
  <si>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</si>
  <si>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</si>
  <si>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</si>
  <si>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</si>
  <si>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</si>
  <si>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</si>
  <si>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</si>
  <si>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</si>
  <si>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</si>
  <si>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</si>
  <si>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</si>
  <si>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</si>
  <si>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</si>
  <si>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</si>
  <si>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</si>
  <si>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</si>
  <si>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</si>
  <si>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</si>
  <si>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</si>
  <si>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</si>
  <si>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</si>
  <si>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</si>
  <si>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</si>
  <si>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</si>
  <si>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</si>
  <si>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</si>
  <si>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</si>
  <si>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</si>
  <si>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</si>
  <si>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</si>
  <si>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</si>
  <si>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</si>
  <si>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</si>
  <si>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</si>
  <si>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</si>
  <si>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</si>
  <si>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</si>
  <si>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</si>
  <si>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</si>
  <si>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</si>
  <si>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</si>
  <si>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</si>
  <si>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</si>
  <si>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</si>
  <si>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</si>
  <si>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</si>
  <si>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</si>
  <si>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</si>
  <si>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</si>
  <si>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</si>
  <si>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</si>
  <si>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</si>
  <si>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</si>
  <si>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</si>
  <si>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</si>
  <si>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</si>
  <si>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</si>
  <si>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</si>
  <si>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</si>
  <si>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</si>
  <si>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</si>
  <si>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</si>
  <si>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</si>
  <si>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</si>
  <si>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</si>
  <si>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</si>
  <si>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</si>
  <si>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</si>
  <si>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</si>
  <si>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</si>
  <si>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</si>
  <si>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</si>
  <si>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</si>
  <si>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</si>
  <si>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</si>
  <si>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</si>
  <si>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</si>
  <si>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</si>
  <si>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</si>
  <si>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</si>
  <si>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</si>
  <si>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</si>
  <si>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</si>
  <si>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</si>
  <si>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</si>
  <si>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</si>
  <si>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</si>
  <si>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</si>
  <si>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</si>
  <si>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</si>
  <si>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</si>
  <si>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</si>
  <si>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</si>
  <si>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</si>
  <si>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</si>
  <si>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</si>
  <si>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</si>
  <si>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</si>
  <si>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</si>
  <si>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</si>
  <si>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</si>
  <si>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</si>
  <si>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</si>
  <si>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</si>
  <si>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</si>
  <si>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</si>
  <si>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</si>
  <si>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</si>
  <si>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</si>
  <si>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</si>
  <si>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</si>
  <si>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</si>
  <si>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</si>
  <si>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</si>
  <si>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</si>
  <si>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</si>
  <si>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</si>
  <si>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</si>
  <si>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</si>
  <si>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</si>
  <si>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</si>
  <si>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</si>
  <si>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</si>
  <si>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</si>
  <si>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</si>
  <si>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</si>
  <si>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</si>
  <si>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</si>
  <si>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</si>
  <si>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</si>
  <si>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</si>
  <si>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</si>
  <si>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</si>
  <si>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</si>
  <si>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</si>
  <si>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</si>
  <si>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</si>
  <si>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</si>
  <si>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</si>
  <si>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</si>
  <si>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</si>
  <si>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</si>
  <si>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</si>
  <si>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</si>
  <si>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</si>
  <si>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</si>
  <si>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</si>
  <si>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</si>
  <si>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</si>
  <si>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</si>
  <si>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</si>
  <si>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</si>
  <si>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</si>
  <si>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</si>
  <si>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</si>
  <si>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</si>
  <si>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</si>
  <si>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</si>
  <si>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</si>
  <si>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</si>
  <si>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</si>
  <si>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</si>
  <si>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</si>
  <si>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</si>
  <si>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</si>
  <si>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</si>
  <si>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</si>
  <si>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</si>
  <si>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</si>
  <si>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</si>
  <si>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</si>
  <si>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</si>
  <si>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</si>
  <si>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</si>
  <si>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</si>
  <si>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</si>
  <si>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</si>
  <si>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</si>
  <si>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</si>
  <si>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</si>
  <si>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</si>
  <si>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</si>
  <si>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</si>
  <si>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</si>
  <si>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</si>
  <si>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</si>
  <si>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</si>
  <si>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</si>
  <si>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</si>
  <si>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</si>
  <si>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</si>
  <si>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</si>
  <si>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</si>
  <si>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</si>
  <si>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</si>
  <si>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</si>
  <si>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</si>
  <si>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</si>
  <si>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</si>
  <si>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</si>
  <si>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</si>
  <si>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</si>
  <si>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</si>
  <si>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</si>
  <si>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</si>
  <si>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</si>
  <si>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</si>
  <si>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</si>
  <si>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</si>
  <si>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</si>
  <si>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</si>
  <si>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</si>
  <si>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</si>
  <si>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</si>
  <si>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</si>
  <si>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</si>
  <si>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</si>
  <si>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</si>
  <si>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</si>
  <si>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</si>
  <si>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</si>
  <si>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</si>
  <si>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</si>
  <si>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</si>
  <si>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</si>
  <si>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</si>
  <si>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</si>
  <si>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</si>
  <si>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</si>
  <si>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</si>
  <si>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</si>
  <si>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</si>
  <si>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</si>
  <si>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</si>
  <si>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</si>
  <si>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</si>
  <si>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</si>
  <si>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</si>
  <si>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</si>
  <si>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</si>
  <si>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</si>
  <si>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</si>
  <si>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</si>
  <si>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</si>
  <si>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</si>
  <si>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</si>
  <si>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</si>
  <si>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</si>
  <si>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</si>
  <si>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</si>
  <si>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</si>
  <si>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</si>
  <si>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</si>
  <si>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</si>
  <si>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</si>
  <si>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</si>
  <si>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</si>
  <si>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</si>
  <si>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</si>
  <si>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</si>
  <si>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</si>
  <si>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</si>
  <si>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</si>
  <si>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</si>
  <si>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</si>
  <si>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</si>
  <si>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</si>
  <si>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</si>
  <si>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</si>
  <si>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</si>
  <si>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</si>
  <si>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</si>
  <si>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</si>
  <si>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</si>
  <si>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</si>
  <si>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</si>
  <si>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</si>
  <si>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</si>
  <si>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</si>
  <si>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</si>
  <si>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</si>
  <si>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</si>
  <si>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</si>
  <si>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</si>
  <si>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</si>
  <si>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</si>
  <si>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</si>
  <si>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</si>
  <si>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</si>
  <si>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</si>
  <si>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</si>
  <si>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</si>
  <si>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</si>
  <si>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</si>
  <si>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</si>
  <si>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</si>
  <si>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</si>
  <si>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</si>
  <si>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</si>
  <si>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</si>
  <si>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</si>
  <si>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</si>
  <si>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</si>
  <si>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</si>
  <si>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</si>
  <si>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</si>
  <si>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</si>
  <si>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</si>
  <si>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</si>
  <si>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</si>
  <si>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</si>
  <si>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</si>
  <si>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</si>
  <si>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</si>
  <si>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</si>
  <si>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</si>
  <si>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</si>
  <si>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</si>
  <si>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</si>
  <si>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</si>
  <si>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</si>
  <si>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</si>
  <si>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</si>
  <si>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</si>
  <si>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</si>
  <si>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</si>
  <si>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</si>
  <si>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</si>
  <si>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</si>
  <si>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</si>
  <si>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</si>
  <si>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</si>
  <si>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</si>
  <si>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</si>
  <si>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</si>
  <si>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</si>
  <si>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</si>
  <si>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</si>
  <si>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</si>
  <si>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</si>
  <si>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</si>
  <si>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</si>
  <si>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</si>
  <si>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</si>
  <si>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</si>
  <si>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</si>
  <si>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</si>
  <si>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</si>
  <si>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</si>
  <si>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</si>
  <si>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</si>
  <si>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</si>
  <si>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</si>
  <si>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</si>
  <si>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</si>
  <si>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</si>
  <si>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</si>
  <si>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</si>
  <si>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</si>
  <si>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</si>
  <si>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</si>
  <si>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</si>
  <si>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</si>
  <si>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</si>
  <si>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</si>
  <si>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</si>
  <si>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</si>
  <si>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</si>
  <si>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</si>
  <si>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</si>
  <si>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</si>
  <si>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</si>
  <si>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</si>
  <si>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</si>
  <si>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</si>
  <si>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</si>
  <si>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</si>
  <si>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</si>
  <si>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</si>
  <si>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</si>
  <si>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</si>
  <si>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</si>
  <si>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</si>
  <si>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</si>
  <si>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</si>
  <si>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</si>
  <si>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</si>
  <si>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</si>
  <si>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</si>
  <si>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</si>
  <si>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</si>
  <si>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</si>
  <si>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</si>
  <si>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</si>
  <si>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</si>
  <si>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</si>
  <si>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</si>
  <si>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</si>
  <si>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</si>
  <si>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</si>
  <si>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</si>
  <si>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</si>
  <si>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</si>
  <si>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</si>
  <si>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</si>
  <si>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</si>
  <si>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</si>
  <si>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</si>
  <si>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</si>
  <si>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</si>
  <si>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</si>
  <si>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</si>
  <si>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</si>
  <si>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</si>
  <si>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</si>
  <si>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</si>
  <si>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</si>
  <si>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</si>
  <si>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</si>
  <si>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</si>
  <si>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</si>
  <si>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</si>
  <si>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</si>
  <si>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</si>
  <si>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</si>
  <si>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</si>
  <si>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</si>
  <si>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</si>
  <si>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</si>
  <si>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</si>
  <si>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</si>
  <si>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</si>
  <si>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</si>
  <si>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</si>
  <si>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</si>
  <si>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</si>
  <si>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</si>
  <si>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</si>
  <si>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</si>
  <si>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</si>
  <si>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</si>
  <si>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</si>
  <si>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</si>
  <si>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</si>
  <si>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</si>
  <si>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</si>
  <si>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</si>
  <si>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</si>
  <si>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</si>
  <si>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</si>
  <si>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</si>
  <si>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</si>
  <si>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</si>
  <si>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</si>
  <si>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</si>
  <si>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</si>
  <si>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</si>
  <si>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</si>
  <si>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</si>
  <si>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</si>
  <si>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</si>
  <si>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</si>
  <si>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</si>
  <si>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</si>
  <si>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</si>
  <si>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</si>
  <si>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</si>
  <si>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</si>
  <si>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</si>
  <si>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</si>
  <si>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</si>
  <si>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</si>
  <si>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</si>
  <si>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</si>
  <si>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</si>
  <si>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</si>
  <si>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</si>
  <si>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</si>
  <si>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</si>
  <si>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</si>
  <si>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</si>
  <si>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</si>
  <si>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</si>
  <si>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</si>
  <si>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</si>
  <si>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</si>
  <si>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</si>
  <si>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</si>
  <si>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</si>
  <si>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</si>
  <si>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</si>
  <si>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</si>
  <si>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</si>
  <si>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</si>
  <si>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</si>
  <si>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</si>
  <si>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</si>
  <si>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</si>
  <si>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</si>
  <si>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</si>
  <si>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</si>
  <si>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</si>
  <si>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</si>
  <si>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</si>
  <si>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</si>
  <si>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</si>
  <si>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</si>
  <si>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</si>
  <si>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</si>
  <si>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</si>
  <si>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</si>
  <si>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</si>
  <si>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</si>
  <si>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</si>
  <si>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</si>
  <si>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</si>
  <si>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</si>
  <si>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</si>
  <si>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</si>
  <si>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</si>
  <si>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</si>
  <si>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</si>
  <si>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</si>
  <si>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</si>
  <si>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</si>
  <si>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</si>
  <si>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</si>
  <si>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</si>
  <si>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</si>
  <si>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</si>
  <si>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</si>
  <si>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</si>
  <si>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</si>
  <si>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</si>
  <si>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</si>
  <si>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</si>
  <si>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</si>
  <si>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</si>
  <si>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</si>
  <si>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</si>
  <si>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</si>
  <si>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</si>
  <si>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</si>
  <si>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</si>
  <si>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</si>
  <si>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</si>
  <si>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</si>
  <si>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</si>
  <si>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</si>
  <si>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</si>
  <si>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</si>
  <si>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</si>
  <si>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</si>
  <si>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</si>
  <si>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</si>
  <si>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</si>
  <si>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</si>
  <si>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</si>
  <si>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</si>
  <si>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</si>
  <si>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</si>
  <si>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</si>
  <si>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</si>
  <si>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</si>
  <si>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</si>
  <si>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</si>
  <si>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</si>
  <si>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</si>
  <si>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</si>
  <si>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</si>
  <si>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</si>
  <si>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</si>
  <si>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</si>
  <si>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</si>
  <si>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</si>
  <si>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</si>
  <si>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</si>
  <si>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</si>
  <si>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</si>
  <si>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</si>
  <si>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</si>
  <si>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</si>
  <si>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</si>
  <si>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</si>
  <si>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</si>
  <si>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</si>
  <si>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</si>
  <si>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</si>
  <si>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</si>
  <si>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</si>
  <si>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</si>
  <si>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</si>
  <si>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</si>
  <si>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</si>
  <si>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</si>
  <si>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</si>
  <si>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</si>
  <si>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</si>
  <si>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</si>
  <si>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</si>
  <si>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</si>
  <si>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</si>
  <si>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</si>
  <si>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</si>
  <si>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</si>
  <si>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</si>
  <si>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</si>
  <si>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</si>
  <si>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</si>
  <si>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</si>
  <si>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</si>
  <si>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</si>
  <si>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</si>
  <si>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</si>
  <si>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</si>
  <si>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</si>
  <si>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</si>
  <si>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</si>
  <si>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</si>
  <si>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</si>
  <si>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</si>
  <si>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</si>
  <si>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</si>
  <si>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</si>
  <si>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</si>
  <si>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</si>
  <si>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</si>
  <si>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</si>
  <si>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</si>
  <si>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</si>
  <si>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</si>
  <si>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</si>
  <si>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</si>
  <si>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</si>
  <si>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</si>
  <si>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</si>
  <si>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</si>
  <si>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</si>
  <si>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</si>
  <si>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</si>
  <si>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</si>
  <si>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</si>
  <si>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</si>
  <si>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</si>
  <si>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</si>
  <si>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</si>
  <si>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</si>
  <si>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</si>
  <si>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</si>
  <si>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</si>
  <si>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</si>
  <si>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</si>
  <si>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</si>
  <si>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</si>
  <si>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</si>
  <si>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</si>
  <si>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</si>
  <si>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</si>
  <si>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</si>
  <si>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</si>
  <si>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</si>
  <si>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</si>
  <si>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</si>
  <si>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</si>
  <si>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</si>
  <si>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</si>
  <si>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</si>
  <si>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</si>
  <si>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</si>
  <si>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</si>
  <si>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</si>
  <si>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</si>
  <si>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</si>
  <si>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</si>
  <si>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</si>
  <si>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</si>
  <si>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</si>
  <si>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</si>
  <si>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</si>
  <si>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</si>
  <si>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</si>
  <si>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</si>
  <si>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</si>
  <si>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</si>
  <si>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</si>
  <si>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</si>
  <si>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</si>
  <si>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</si>
  <si>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</si>
  <si>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</si>
  <si>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</si>
  <si>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</si>
  <si>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</si>
  <si>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</si>
  <si>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</si>
  <si>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</si>
  <si>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</si>
  <si>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</si>
  <si>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</si>
  <si>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</si>
  <si>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</si>
  <si>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</si>
  <si>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</si>
  <si>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</si>
  <si>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</si>
  <si>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</si>
  <si>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</si>
  <si>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</si>
  <si>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</si>
  <si>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</si>
  <si>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</si>
  <si>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</si>
  <si>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</si>
  <si>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</si>
  <si>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</si>
  <si>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</si>
  <si>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</si>
  <si>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</si>
  <si>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</si>
  <si>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</si>
  <si>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</si>
  <si>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</si>
  <si>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</si>
  <si>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</si>
  <si>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</si>
  <si>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</si>
  <si>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</si>
  <si>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</si>
  <si>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</si>
  <si>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</si>
  <si>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</si>
  <si>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</si>
  <si>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</si>
  <si>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</si>
  <si>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</si>
  <si>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</si>
  <si>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</si>
  <si>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</si>
  <si>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</si>
  <si>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</si>
  <si>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</si>
  <si>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</si>
  <si>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</si>
  <si>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</si>
  <si>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</si>
  <si>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</si>
  <si>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</si>
  <si>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</si>
  <si>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</si>
  <si>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</si>
  <si>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</si>
  <si>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</si>
  <si>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</si>
  <si>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</si>
  <si>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</si>
  <si>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</si>
  <si>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</si>
  <si>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</si>
  <si>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</si>
  <si>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</si>
  <si>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</si>
  <si>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</si>
  <si>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</si>
  <si>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</si>
  <si>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</si>
  <si>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</si>
  <si>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</si>
  <si>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</si>
  <si>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</si>
  <si>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</si>
  <si>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</si>
  <si>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</si>
  <si>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</si>
  <si>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</si>
  <si>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</si>
  <si>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</si>
  <si>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</si>
  <si>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</si>
  <si>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</si>
  <si>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</si>
  <si>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</si>
  <si>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</si>
  <si>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</si>
  <si>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</si>
  <si>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</si>
  <si>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</si>
  <si>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</si>
  <si>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</si>
  <si>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</si>
  <si>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</si>
  <si>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</si>
  <si>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</si>
  <si>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</si>
  <si>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</si>
  <si>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</si>
  <si>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</si>
  <si>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</si>
  <si>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</si>
  <si>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</si>
  <si>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</si>
  <si>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</si>
  <si>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</si>
  <si>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</si>
  <si>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</si>
  <si>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</si>
  <si>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</si>
  <si>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</si>
  <si>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</si>
  <si>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</si>
  <si>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</si>
  <si>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</si>
  <si>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</si>
  <si>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</si>
  <si>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</si>
  <si>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</si>
  <si>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</si>
  <si>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</si>
  <si>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</si>
  <si>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</si>
  <si>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</si>
  <si>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</si>
  <si>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</si>
  <si>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</si>
  <si>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</si>
  <si>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</si>
  <si>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</si>
  <si>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</si>
  <si>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</si>
  <si>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</si>
  <si>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</si>
  <si>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</si>
  <si>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</si>
  <si>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</si>
  <si>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</si>
  <si>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</si>
  <si>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</si>
  <si>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</si>
  <si>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</si>
  <si>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</si>
  <si>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</si>
  <si>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</si>
  <si>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</si>
  <si>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</si>
  <si>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</si>
  <si>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</si>
  <si>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</si>
  <si>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</si>
  <si>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</si>
  <si>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</si>
  <si>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</si>
  <si>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</si>
  <si>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</si>
  <si>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</si>
  <si>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</si>
  <si>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</si>
  <si>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</si>
  <si>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</si>
  <si>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</si>
  <si>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</si>
  <si>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</si>
  <si>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</si>
  <si>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</si>
  <si>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</si>
  <si>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</si>
  <si>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</si>
  <si>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</si>
  <si>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</si>
  <si>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</si>
  <si>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</si>
  <si>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</si>
  <si>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</si>
  <si>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</si>
  <si>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</si>
  <si>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</si>
  <si>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</si>
  <si>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</si>
  <si>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</si>
  <si>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</si>
  <si>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</si>
  <si>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</si>
  <si>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</si>
  <si>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</si>
  <si>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</si>
  <si>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</si>
  <si>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</si>
  <si>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</si>
  <si>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</si>
  <si>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</si>
  <si>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</si>
  <si>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</si>
  <si>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</si>
  <si>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</si>
  <si>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</si>
  <si>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</si>
  <si>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</si>
  <si>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</si>
  <si>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</si>
  <si>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</si>
  <si>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</si>
  <si>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</si>
  <si>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</si>
  <si>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</si>
  <si>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</si>
  <si>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</si>
  <si>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</si>
  <si>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</si>
  <si>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</si>
  <si>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</si>
  <si>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</si>
  <si>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</si>
  <si>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</si>
  <si>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</si>
  <si>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</si>
  <si>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</si>
  <si>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</si>
  <si>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</si>
  <si>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</si>
  <si>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</si>
  <si>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</si>
  <si>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</si>
  <si>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</si>
  <si>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</si>
  <si>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</si>
  <si>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</si>
  <si>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</si>
  <si>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</si>
  <si>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</si>
  <si>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</si>
  <si>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</si>
  <si>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</si>
  <si>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</si>
  <si>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</si>
  <si>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</si>
  <si>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</si>
  <si>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</si>
  <si>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</si>
  <si>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</si>
  <si>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</si>
  <si>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</si>
  <si>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</si>
  <si>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</si>
  <si>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</si>
  <si>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</si>
  <si>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</si>
  <si>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</si>
  <si>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</si>
  <si>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</si>
  <si>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</si>
  <si>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</si>
  <si>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</si>
  <si>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</si>
  <si>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</si>
  <si>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</si>
  <si>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</si>
  <si>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</si>
  <si>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</si>
  <si>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</si>
  <si>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</si>
  <si>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</si>
  <si>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</si>
  <si>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</si>
  <si>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</si>
  <si>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</si>
  <si>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</si>
  <si>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</si>
  <si>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</si>
  <si>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</si>
  <si>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</si>
  <si>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</si>
  <si>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</si>
  <si>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</si>
  <si>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</si>
  <si>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</si>
  <si>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</si>
  <si>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</si>
  <si>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</si>
  <si>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</si>
  <si>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</si>
  <si>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</si>
  <si>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</si>
  <si>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</si>
  <si>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</si>
  <si>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</si>
  <si>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</si>
  <si>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</si>
  <si>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</si>
  <si>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</si>
  <si>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</si>
  <si>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</si>
  <si>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</si>
  <si>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</si>
  <si>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</si>
  <si>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</si>
  <si>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</si>
  <si>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</si>
  <si>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</si>
  <si>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</si>
  <si>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</si>
  <si>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</si>
  <si>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</si>
  <si>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</si>
  <si>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</si>
  <si>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</si>
  <si>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</si>
  <si>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</si>
  <si>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</si>
  <si>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</si>
  <si>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</si>
  <si>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</si>
  <si>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</si>
  <si>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</si>
  <si>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</si>
  <si>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</si>
  <si>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</si>
  <si>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</si>
  <si>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</si>
  <si>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</si>
  <si>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</si>
  <si>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</si>
  <si>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</si>
  <si>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</si>
  <si>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</si>
  <si>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</si>
  <si>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</si>
  <si>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</si>
  <si>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</si>
  <si>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</si>
  <si>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</si>
  <si>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</si>
  <si>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</si>
  <si>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</si>
  <si>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</si>
  <si>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</si>
  <si>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</si>
  <si>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</si>
  <si>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</si>
  <si>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</si>
  <si>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</si>
  <si>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</si>
  <si>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</si>
  <si>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</si>
  <si>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</si>
  <si>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</si>
  <si>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</si>
  <si>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</si>
  <si>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</si>
  <si>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</si>
  <si>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</si>
  <si>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</si>
  <si>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</si>
  <si>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</si>
  <si>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</si>
  <si>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</si>
  <si>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</si>
  <si>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</si>
  <si>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</si>
  <si>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</si>
  <si>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</si>
  <si>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</si>
  <si>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</si>
  <si>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</si>
  <si>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</si>
  <si>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</si>
  <si>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</si>
  <si>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</si>
  <si>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</si>
  <si>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</si>
  <si>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</si>
  <si>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</si>
  <si>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</si>
  <si>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</si>
  <si>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</si>
  <si>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</si>
  <si>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</si>
  <si>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</si>
  <si>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</si>
  <si>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</si>
  <si>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</si>
  <si>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</si>
  <si>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</si>
  <si>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</si>
  <si>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</si>
  <si>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</si>
  <si>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</si>
  <si>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</si>
  <si>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</si>
  <si>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</si>
  <si>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</si>
  <si>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</si>
  <si>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</si>
  <si>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</si>
  <si>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</si>
  <si>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</si>
  <si>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</si>
  <si>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</si>
  <si>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</si>
  <si>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</si>
  <si>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</si>
  <si>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</si>
  <si>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</si>
  <si>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</si>
  <si>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</si>
  <si>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</si>
  <si>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</si>
  <si>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</si>
  <si>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</si>
  <si>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</si>
  <si>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</si>
  <si>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</si>
  <si>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</si>
  <si>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</si>
  <si>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</si>
  <si>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</si>
  <si>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</si>
  <si>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</si>
  <si>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</si>
  <si>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</si>
  <si>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</si>
  <si>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</si>
  <si>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</si>
  <si>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</si>
  <si>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</si>
  <si>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</si>
  <si>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</si>
  <si>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</si>
  <si>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</si>
  <si>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</si>
  <si>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</si>
  <si>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</si>
  <si>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</si>
  <si>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</si>
  <si>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</si>
  <si>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</si>
  <si>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</si>
  <si>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</si>
  <si>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</si>
  <si>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</si>
  <si>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</si>
  <si>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</si>
  <si>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</si>
  <si>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</si>
  <si>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</si>
  <si>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</si>
  <si>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</si>
  <si>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</si>
  <si>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</si>
  <si>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</si>
  <si>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</si>
  <si>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</si>
  <si>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</si>
  <si>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</si>
  <si>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</si>
  <si>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</si>
  <si>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</si>
  <si>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</si>
  <si>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</si>
  <si>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</si>
  <si>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</si>
  <si>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</si>
  <si>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</si>
  <si>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</si>
  <si>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</si>
  <si>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</si>
  <si>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</si>
  <si>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</si>
  <si>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</si>
  <si>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</si>
  <si>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</si>
  <si>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</si>
  <si>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</si>
  <si>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</si>
  <si>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</si>
  <si>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</si>
  <si>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</si>
  <si>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</si>
  <si>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</si>
  <si>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</si>
  <si>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</si>
  <si>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</si>
  <si>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</si>
  <si>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</si>
  <si>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</si>
  <si>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</si>
  <si>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</si>
  <si>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</si>
  <si>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</si>
  <si>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</si>
  <si>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</si>
  <si>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</si>
  <si>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</si>
  <si>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</si>
  <si>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</si>
  <si>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</si>
  <si>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</si>
  <si>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</si>
  <si>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</si>
  <si>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</si>
  <si>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</si>
  <si>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</si>
  <si>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</si>
  <si>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</si>
  <si>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</si>
  <si>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</si>
  <si>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</si>
  <si>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</si>
  <si>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</si>
  <si>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</si>
  <si>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</si>
  <si>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</si>
  <si>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</si>
  <si>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</si>
  <si>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</si>
  <si>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</si>
  <si>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</si>
  <si>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</si>
  <si>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</si>
  <si>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</si>
  <si>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</si>
  <si>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</si>
  <si>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</si>
  <si>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</si>
  <si>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</si>
  <si>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</si>
  <si>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</si>
  <si>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</si>
  <si>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</si>
  <si>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</si>
  <si>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</si>
  <si>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</si>
  <si>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</si>
  <si>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</si>
  <si>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</si>
  <si>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</si>
  <si>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</si>
  <si>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</si>
  <si>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</si>
  <si>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</si>
  <si>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</si>
  <si>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</si>
  <si>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</si>
  <si>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</si>
  <si>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</si>
  <si>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</si>
  <si>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</si>
  <si>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</si>
  <si>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</si>
  <si>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</si>
  <si>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</si>
  <si>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</si>
  <si>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</si>
  <si>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</si>
  <si>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</si>
  <si>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</si>
  <si>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</si>
  <si>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</si>
  <si>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</si>
  <si>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</si>
  <si>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</si>
  <si>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</si>
  <si>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</si>
  <si>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</si>
  <si>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</si>
  <si>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</si>
  <si>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</si>
  <si>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</si>
  <si>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</si>
  <si>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</si>
  <si>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</si>
  <si>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</si>
  <si>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</si>
  <si>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</si>
  <si>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</si>
  <si>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</si>
  <si>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</si>
  <si>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</si>
  <si>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</si>
  <si>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</si>
  <si>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</si>
  <si>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</si>
  <si>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</si>
  <si>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</si>
  <si>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</si>
  <si>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</si>
  <si>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</si>
  <si>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</si>
  <si>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</si>
  <si>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</si>
  <si>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</si>
  <si>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</si>
  <si>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</si>
  <si>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</si>
  <si>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</si>
  <si>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</si>
  <si>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</si>
  <si>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</si>
  <si>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</si>
  <si>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</si>
  <si>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</si>
  <si>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</si>
  <si>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</si>
  <si>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</si>
  <si>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</si>
  <si>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</si>
  <si>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</si>
  <si>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</si>
  <si>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</si>
  <si>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</si>
  <si>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</si>
  <si>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</si>
  <si>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</si>
  <si>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</si>
  <si>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</si>
  <si>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</si>
  <si>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</si>
  <si>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</si>
  <si>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</si>
  <si>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</si>
  <si>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</si>
  <si>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</si>
  <si>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</si>
  <si>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</si>
  <si>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</si>
  <si>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</si>
  <si>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</si>
  <si>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</si>
  <si>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</si>
  <si>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</si>
  <si>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</si>
  <si>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</si>
  <si>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</si>
  <si>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</si>
  <si>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</si>
  <si>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</si>
  <si>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</si>
  <si>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</si>
  <si>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</si>
  <si>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</si>
  <si>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</si>
  <si>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</si>
  <si>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</si>
  <si>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</si>
  <si>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</si>
  <si>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</si>
  <si>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</si>
  <si>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</si>
  <si>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</si>
  <si>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</si>
  <si>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</si>
  <si>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</si>
  <si>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</si>
  <si>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</si>
  <si>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</si>
  <si>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</si>
  <si>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</si>
  <si>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</si>
  <si>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</si>
  <si>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</si>
  <si>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</si>
  <si>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</si>
  <si>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</si>
  <si>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</si>
  <si>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</si>
  <si>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</si>
  <si>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</si>
  <si>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</si>
  <si>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</si>
  <si>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</si>
  <si>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</si>
  <si>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</si>
  <si>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</si>
  <si>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</si>
  <si>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</si>
  <si>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</si>
  <si>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</si>
  <si>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</si>
  <si>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</si>
  <si>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</si>
  <si>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</si>
  <si>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</si>
  <si>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</si>
  <si>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</si>
  <si>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</si>
  <si>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</si>
  <si>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</si>
  <si>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</si>
  <si>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</si>
  <si>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</si>
  <si>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</si>
  <si>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</si>
  <si>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</si>
  <si>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</si>
  <si>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</si>
  <si>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</si>
  <si>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</si>
  <si>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</si>
  <si>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</si>
  <si>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</si>
  <si>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</si>
  <si>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</si>
  <si>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</si>
  <si>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</si>
  <si>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</si>
  <si>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</si>
  <si>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</si>
  <si>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</si>
  <si>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</si>
  <si>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</si>
  <si>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</si>
  <si>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</si>
  <si>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</si>
  <si>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</si>
  <si>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</si>
  <si>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</si>
  <si>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</si>
  <si>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</si>
  <si>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</si>
  <si>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</si>
  <si>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</si>
  <si>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</si>
  <si>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</si>
  <si>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</si>
  <si>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</si>
  <si>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</si>
  <si>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</si>
  <si>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</si>
  <si>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</si>
  <si>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</si>
  <si>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</si>
  <si>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</si>
  <si>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</si>
  <si>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</si>
  <si>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</si>
  <si>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</si>
  <si>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</si>
  <si>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</si>
  <si>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</si>
  <si>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</si>
  <si>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</si>
  <si>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</si>
  <si>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</si>
  <si>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</si>
  <si>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</si>
  <si>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</si>
  <si>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</si>
  <si>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</si>
  <si>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</si>
  <si>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</si>
  <si>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</si>
  <si>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</si>
  <si>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</si>
  <si>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</si>
  <si>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</si>
  <si>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</si>
  <si>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</si>
  <si>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</si>
  <si>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</si>
  <si>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</si>
  <si>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</si>
  <si>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</si>
  <si>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</si>
  <si>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</si>
  <si>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</si>
  <si>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</si>
  <si>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</si>
  <si>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</si>
  <si>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</si>
  <si>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</si>
  <si>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</si>
  <si>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</si>
  <si>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</si>
  <si>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</si>
  <si>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</si>
  <si>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</si>
  <si>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</si>
  <si>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</si>
  <si>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</si>
  <si>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</si>
  <si>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</si>
  <si>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</si>
  <si>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</si>
  <si>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</si>
  <si>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</si>
  <si>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</si>
  <si>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</si>
  <si>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</si>
  <si>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</si>
  <si>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</si>
  <si>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</si>
  <si>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</si>
  <si>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</si>
  <si>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</si>
  <si>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</si>
  <si>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</si>
  <si>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</si>
  <si>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</si>
  <si>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</si>
  <si>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</si>
  <si>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</si>
  <si>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</si>
  <si>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</si>
  <si>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</si>
  <si>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</si>
  <si>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</si>
  <si>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</si>
  <si>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</si>
  <si>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</si>
  <si>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</si>
  <si>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</si>
  <si>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</si>
  <si>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</si>
  <si>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</si>
  <si>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</si>
  <si>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</si>
  <si>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</si>
  <si>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</si>
  <si>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</si>
  <si>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</si>
  <si>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</si>
  <si>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</si>
  <si>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</si>
  <si>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</si>
  <si>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</si>
  <si>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</si>
  <si>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</si>
  <si>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</si>
  <si>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</si>
  <si>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</si>
  <si>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</si>
  <si>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</si>
  <si>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</si>
  <si>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</si>
  <si>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</si>
  <si>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</si>
  <si>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</si>
  <si>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</si>
  <si>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</si>
  <si>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</si>
  <si>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</si>
  <si>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</si>
  <si>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</si>
  <si>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</si>
  <si>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</si>
  <si>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</si>
  <si>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</si>
  <si>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</si>
  <si>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</si>
  <si>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</si>
  <si>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</si>
  <si>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</si>
  <si>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</si>
  <si>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</si>
  <si>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</si>
  <si>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</si>
  <si>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</si>
  <si>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</si>
  <si>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</si>
  <si>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</si>
  <si>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</si>
  <si>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</si>
  <si>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</si>
  <si>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</si>
  <si>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</si>
  <si>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</si>
  <si>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</si>
  <si>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</si>
  <si>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</si>
  <si>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</si>
  <si>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</si>
  <si>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</si>
  <si>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</si>
  <si>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</si>
  <si>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</si>
  <si>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</si>
  <si>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</si>
  <si>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</si>
  <si>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</si>
  <si>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</si>
  <si>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</si>
  <si>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</si>
  <si>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</si>
  <si>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</si>
  <si>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</si>
  <si>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</si>
  <si>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</si>
  <si>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</si>
  <si>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</si>
  <si>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</si>
  <si>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</si>
  <si>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</si>
  <si>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</si>
  <si>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</si>
  <si>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</si>
  <si>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</si>
  <si>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</si>
  <si>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</si>
  <si>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</si>
  <si>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</si>
  <si>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</si>
  <si>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</si>
  <si>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</si>
  <si>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</si>
  <si>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</si>
  <si>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</si>
  <si>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</si>
  <si>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</si>
  <si>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</si>
  <si>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</si>
  <si>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</si>
  <si>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</si>
  <si>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</si>
  <si>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</si>
  <si>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</si>
  <si>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</si>
  <si>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</si>
  <si>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</si>
  <si>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</si>
  <si>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</si>
  <si>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</si>
  <si>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</si>
  <si>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</si>
  <si>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</si>
  <si>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</si>
  <si>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</si>
  <si>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</si>
  <si>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</si>
  <si>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</si>
  <si>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</si>
  <si>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</si>
  <si>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</si>
  <si>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</si>
  <si>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</si>
  <si>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</si>
  <si>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</si>
  <si>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</si>
  <si>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</si>
  <si>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</si>
  <si>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</si>
  <si>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</si>
  <si>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</si>
  <si>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</si>
  <si>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</si>
  <si>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</si>
  <si>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</si>
  <si>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</si>
  <si>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</si>
  <si>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</si>
  <si>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</si>
  <si>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</si>
  <si>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</si>
  <si>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</si>
  <si>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</si>
  <si>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</si>
  <si>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</si>
  <si>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</si>
  <si>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</si>
  <si>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</si>
  <si>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</si>
  <si>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</si>
  <si>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</si>
  <si>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</si>
  <si>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</si>
  <si>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</si>
  <si>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</si>
  <si>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</si>
  <si>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</si>
  <si>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</si>
  <si>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</si>
  <si>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</si>
  <si>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</si>
  <si>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</si>
  <si>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</si>
  <si>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</si>
  <si>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</si>
  <si>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</si>
  <si>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</si>
  <si>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</si>
  <si>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</si>
  <si>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</si>
  <si>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</si>
  <si>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</si>
  <si>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</si>
  <si>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</si>
  <si>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</si>
  <si>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</si>
  <si>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</si>
  <si>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</si>
  <si>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</si>
  <si>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</si>
  <si>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</si>
  <si>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</si>
  <si>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</si>
  <si>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</si>
  <si>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</si>
  <si>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</si>
  <si>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</si>
  <si>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</si>
  <si>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</si>
  <si>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</si>
  <si>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</si>
  <si>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</si>
  <si>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</si>
  <si>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</si>
  <si>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</si>
  <si>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</si>
  <si>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</si>
  <si>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</si>
  <si>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</si>
  <si>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</si>
  <si>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</si>
  <si>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</si>
  <si>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</si>
  <si>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</si>
  <si>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</si>
  <si>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</si>
  <si>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</si>
  <si>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</si>
  <si>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</si>
  <si>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</si>
  <si>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</si>
  <si>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</si>
  <si>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</si>
  <si>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</si>
  <si>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</si>
  <si>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</si>
  <si>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</si>
  <si>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</si>
  <si>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</si>
  <si>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</si>
  <si>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</si>
  <si>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</si>
  <si>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</si>
  <si>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</si>
  <si>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</si>
  <si>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</si>
  <si>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</si>
  <si>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</si>
  <si>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</si>
  <si>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</si>
  <si>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</si>
  <si>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</si>
  <si>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</si>
  <si>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</si>
  <si>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</si>
  <si>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</si>
  <si>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</si>
  <si>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</si>
  <si>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</si>
  <si>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</si>
  <si>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</si>
  <si>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</si>
  <si>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</si>
  <si>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</si>
  <si>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</si>
  <si>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</si>
  <si>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</si>
  <si>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</si>
  <si>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</si>
  <si>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</si>
  <si>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</si>
  <si>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</si>
  <si>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</si>
  <si>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</si>
  <si>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</si>
  <si>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</si>
  <si>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</si>
  <si>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</si>
  <si>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</si>
  <si>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</si>
  <si>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</si>
  <si>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</si>
  <si>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</si>
  <si>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</si>
  <si>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</si>
  <si>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</si>
  <si>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</si>
  <si>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</si>
  <si>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</si>
  <si>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</si>
  <si>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</si>
  <si>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</si>
  <si>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</si>
  <si>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</si>
  <si>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</si>
  <si>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</si>
  <si>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</si>
  <si>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</si>
  <si>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</si>
  <si>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</si>
  <si>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</si>
  <si>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</si>
  <si>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</si>
  <si>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</si>
  <si>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</si>
  <si>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</si>
  <si>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</si>
  <si>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</si>
  <si>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</si>
  <si>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</si>
  <si>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</si>
  <si>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</si>
  <si>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</si>
  <si>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</si>
  <si>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</si>
  <si>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</si>
  <si>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</si>
  <si>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</si>
  <si>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</si>
  <si>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</si>
  <si>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</si>
  <si>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</si>
  <si>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</si>
  <si>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</si>
  <si>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</si>
  <si>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</si>
  <si>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</si>
  <si>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</si>
  <si>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</si>
  <si>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</si>
  <si>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</si>
  <si>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</si>
  <si>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</si>
  <si>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</si>
  <si>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</si>
  <si>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</si>
  <si>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</si>
  <si>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</si>
  <si>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</si>
  <si>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</si>
  <si>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</si>
  <si>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</si>
  <si>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</si>
  <si>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</si>
  <si>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</si>
  <si>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</si>
  <si>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</si>
  <si>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</si>
  <si>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</si>
  <si>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</si>
  <si>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</si>
  <si>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</si>
  <si>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</si>
  <si>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</si>
  <si>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</si>
  <si>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</si>
  <si>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</si>
  <si>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</si>
  <si>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</si>
  <si>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</si>
  <si>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</si>
  <si>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</si>
  <si>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</si>
  <si>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</si>
  <si>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</si>
  <si>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</si>
  <si>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</si>
  <si>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</si>
  <si>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</si>
  <si>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</si>
  <si>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</si>
  <si>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</si>
  <si>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</si>
  <si>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</si>
  <si>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</si>
  <si>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</si>
  <si>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</si>
  <si>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</si>
  <si>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</si>
  <si>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</si>
  <si>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</si>
  <si>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</si>
  <si>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</si>
  <si>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</si>
  <si>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</si>
  <si>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</si>
  <si>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</si>
  <si>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</si>
  <si>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</si>
  <si>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</si>
  <si>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</si>
  <si>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</si>
  <si>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</si>
  <si>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</si>
  <si>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</si>
  <si>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</si>
  <si>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</si>
  <si>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</si>
  <si>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</si>
  <si>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</si>
  <si>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</si>
  <si>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</si>
  <si>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</si>
  <si>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</si>
  <si>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</si>
  <si>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</si>
  <si>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</si>
  <si>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</si>
  <si>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</si>
  <si>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</si>
  <si>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</si>
  <si>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</si>
  <si>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</si>
  <si>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</si>
  <si>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</si>
  <si>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</si>
  <si>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</si>
  <si>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</si>
  <si>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</si>
  <si>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</si>
  <si>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</si>
  <si>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</si>
  <si>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</si>
  <si>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</si>
  <si>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</si>
  <si>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</si>
  <si>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</si>
  <si>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</si>
  <si>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</si>
  <si>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</si>
  <si>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</si>
  <si>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</si>
  <si>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</si>
  <si>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</si>
  <si>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</si>
  <si>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</si>
  <si>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</si>
  <si>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</si>
  <si>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</si>
  <si>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</si>
  <si>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</si>
  <si>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</si>
  <si>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</si>
  <si>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</si>
  <si>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</si>
  <si>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</si>
  <si>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</si>
  <si>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</si>
  <si>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</si>
  <si>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</si>
  <si>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</si>
  <si>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</si>
  <si>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</si>
  <si>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</si>
  <si>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</si>
  <si>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</si>
  <si>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</si>
  <si>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</si>
  <si>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</si>
  <si>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</si>
  <si>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</si>
  <si>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</si>
  <si>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</si>
  <si>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</si>
  <si>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</si>
  <si>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</si>
  <si>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</si>
  <si>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</si>
  <si>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</si>
  <si>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</si>
  <si>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</si>
  <si>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</si>
  <si>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</si>
  <si>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</si>
  <si>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</si>
  <si>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</si>
  <si>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</si>
  <si>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</si>
  <si>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</si>
  <si>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</si>
  <si>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</si>
  <si>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</si>
  <si>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</si>
  <si>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</si>
  <si>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</si>
  <si>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</si>
  <si>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</si>
  <si>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</si>
  <si>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</si>
  <si>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</si>
  <si>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</si>
  <si>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</si>
  <si>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</si>
  <si>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</si>
  <si>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</si>
  <si>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</si>
  <si>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</si>
  <si>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</si>
  <si>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</si>
  <si>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</si>
  <si>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</si>
  <si>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</si>
  <si>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</si>
  <si>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</si>
  <si>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</si>
  <si>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</si>
  <si>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</si>
  <si>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</si>
  <si>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</si>
  <si>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</si>
  <si>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</si>
  <si>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</si>
  <si>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</si>
  <si>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</si>
  <si>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</si>
  <si>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</si>
  <si>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</si>
  <si>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</si>
  <si>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</si>
  <si>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</si>
  <si>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</si>
  <si>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</si>
  <si>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</si>
  <si>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</si>
  <si>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</si>
  <si>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</si>
  <si>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</si>
  <si>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</si>
  <si>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</si>
  <si>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</si>
  <si>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</si>
  <si>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</si>
  <si>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</si>
  <si>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</si>
  <si>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</si>
  <si>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</si>
  <si>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</si>
  <si>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</si>
  <si>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</si>
  <si>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</si>
  <si>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</si>
  <si>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</si>
  <si>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</si>
  <si>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</si>
  <si>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</si>
  <si>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</si>
  <si>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</si>
  <si>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</si>
  <si>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</si>
  <si>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</si>
  <si>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</si>
  <si>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</si>
  <si>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</si>
  <si>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</si>
  <si>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</si>
  <si>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</si>
  <si>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</si>
  <si>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</si>
  <si>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</si>
  <si>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</si>
  <si>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</si>
  <si>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</si>
  <si>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</si>
  <si>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</si>
  <si>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</si>
  <si>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</si>
  <si>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</si>
  <si>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</si>
  <si>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</si>
  <si>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</si>
  <si>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</si>
  <si>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</si>
  <si>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</si>
  <si>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</si>
  <si>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</si>
  <si>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</si>
  <si>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</si>
  <si>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</si>
  <si>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</si>
  <si>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</si>
  <si>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</si>
  <si>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</si>
  <si>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</si>
  <si>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</si>
  <si>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</si>
  <si>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</si>
  <si>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</si>
  <si>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</si>
  <si>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</si>
  <si>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</si>
  <si>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</si>
  <si>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</si>
  <si>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</si>
  <si>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</si>
  <si>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</si>
  <si>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</si>
  <si>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</si>
  <si>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</si>
  <si>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</si>
  <si>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</si>
  <si>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</si>
  <si>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</si>
  <si>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</si>
  <si>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</si>
  <si>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</si>
  <si>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</si>
  <si>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</si>
  <si>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</si>
  <si>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</si>
  <si>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</si>
  <si>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</si>
  <si>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</si>
  <si>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</si>
  <si>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</si>
  <si>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</si>
  <si>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</si>
  <si>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</si>
  <si>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</si>
  <si>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</si>
  <si>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</si>
  <si>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</si>
  <si>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</si>
  <si>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</si>
  <si>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</si>
  <si>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</si>
  <si>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</si>
  <si>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</si>
  <si>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</si>
  <si>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</si>
  <si>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</si>
  <si>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</si>
  <si>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</si>
  <si>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</si>
  <si>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</si>
  <si>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</si>
  <si>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</si>
  <si>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</si>
  <si>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</si>
  <si>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</si>
  <si>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</si>
  <si>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</si>
  <si>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</si>
  <si>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</si>
  <si>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</si>
  <si>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</si>
  <si>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</si>
  <si>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</si>
  <si>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</si>
  <si>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</si>
  <si>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</si>
  <si>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</si>
  <si>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</si>
  <si>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</si>
  <si>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</si>
  <si>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</si>
  <si>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</si>
  <si>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</si>
  <si>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</si>
  <si>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</si>
  <si>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</si>
  <si>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</si>
  <si>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</si>
  <si>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</si>
  <si>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</si>
  <si>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</si>
  <si>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</si>
  <si>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</si>
  <si>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</si>
  <si>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</si>
  <si>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</si>
  <si>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</si>
  <si>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</si>
  <si>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</si>
  <si>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</si>
  <si>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</si>
  <si>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</si>
  <si>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</si>
  <si>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</si>
  <si>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</si>
  <si>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</si>
  <si>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</si>
  <si>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</si>
  <si>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</si>
  <si>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</si>
  <si>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</si>
  <si>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</si>
  <si>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</si>
  <si>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</si>
  <si>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</si>
  <si>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</si>
  <si>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</si>
  <si>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</si>
  <si>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</si>
  <si>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</si>
  <si>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</si>
  <si>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</si>
  <si>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</si>
  <si>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</si>
  <si>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</si>
  <si>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</si>
  <si>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</si>
  <si>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</si>
  <si>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</si>
  <si>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</si>
  <si>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</si>
  <si>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</si>
  <si>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</si>
  <si>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</si>
  <si>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</si>
  <si>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</si>
  <si>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</si>
  <si>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</si>
  <si>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</si>
  <si>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</si>
  <si>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</si>
  <si>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</si>
  <si>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</si>
  <si>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</si>
  <si>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</si>
  <si>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</si>
  <si>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</si>
  <si>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</si>
  <si>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</si>
  <si>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</si>
  <si>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</si>
  <si>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</si>
  <si>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</si>
  <si>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</si>
  <si>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</si>
  <si>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</si>
  <si>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</si>
  <si>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</si>
  <si>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</si>
  <si>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</si>
  <si>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</si>
  <si>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</si>
  <si>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</si>
  <si>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</si>
  <si>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</si>
  <si>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</si>
  <si>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</si>
  <si>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</si>
  <si>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</si>
  <si>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</si>
  <si>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</si>
  <si>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</si>
  <si>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</si>
  <si>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</si>
  <si>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</si>
  <si>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</si>
  <si>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</si>
  <si>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</si>
  <si>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</si>
  <si>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</si>
  <si>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</si>
  <si>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</si>
  <si>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</si>
  <si>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</si>
  <si>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</si>
  <si>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</si>
  <si>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</si>
  <si>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</si>
  <si>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</si>
  <si>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</si>
  <si>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</si>
  <si>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</si>
  <si>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</si>
  <si>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</si>
  <si>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</si>
  <si>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</si>
  <si>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</si>
  <si>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</si>
  <si>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</si>
  <si>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</si>
  <si>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</si>
  <si>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</si>
  <si>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</si>
  <si>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</si>
  <si>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</si>
  <si>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</si>
  <si>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</si>
  <si>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</si>
  <si>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</si>
  <si>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</si>
  <si>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</si>
  <si>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</si>
  <si>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</si>
  <si>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</si>
  <si>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</si>
  <si>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</si>
  <si>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</si>
  <si>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</si>
  <si>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</si>
  <si>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</si>
  <si>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</si>
  <si>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</si>
  <si>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</si>
  <si>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</si>
  <si>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</si>
  <si>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</si>
  <si>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</si>
  <si>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</si>
  <si>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</si>
  <si>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</si>
  <si>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</si>
  <si>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</si>
  <si>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</si>
  <si>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</si>
  <si>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</si>
  <si>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</si>
  <si>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</si>
  <si>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</si>
  <si>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</si>
  <si>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</si>
  <si>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</si>
  <si>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</si>
  <si>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</si>
  <si>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</si>
  <si>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</si>
  <si>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</si>
  <si>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</si>
  <si>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</si>
  <si>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</si>
  <si>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</si>
  <si>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</si>
  <si>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</si>
  <si>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</si>
  <si>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</si>
  <si>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</si>
  <si>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</si>
  <si>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</si>
  <si>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</si>
  <si>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</si>
  <si>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</si>
  <si>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</si>
  <si>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</si>
  <si>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</si>
  <si>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</si>
  <si>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</si>
  <si>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</si>
  <si>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</si>
  <si>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</si>
  <si>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</si>
  <si>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</si>
  <si>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</si>
  <si>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</si>
  <si>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</si>
  <si>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</si>
  <si>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</si>
  <si>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</si>
  <si>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</si>
  <si>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</si>
  <si>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</si>
  <si>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</si>
  <si>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</si>
  <si>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</si>
  <si>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</si>
  <si>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</si>
  <si>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</si>
  <si>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</si>
  <si>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</si>
  <si>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</si>
  <si>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</si>
  <si>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</si>
  <si>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</si>
  <si>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</si>
  <si>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</si>
  <si>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</si>
  <si>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</si>
  <si>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</si>
  <si>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</si>
  <si>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</si>
  <si>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</si>
  <si>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</si>
  <si>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</si>
  <si>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</si>
  <si>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</si>
  <si>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</si>
  <si>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</si>
  <si>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</si>
  <si>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</si>
  <si>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</si>
  <si>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</si>
  <si>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</si>
  <si>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</si>
  <si>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</si>
  <si>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</si>
  <si>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</si>
  <si>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</si>
  <si>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</si>
  <si>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</si>
  <si>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</si>
  <si>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</si>
  <si>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</si>
  <si>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</si>
  <si>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</si>
  <si>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</si>
  <si>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</si>
  <si>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</si>
  <si>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</si>
  <si>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</si>
  <si>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</si>
  <si>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</si>
  <si>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</si>
  <si>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</si>
  <si>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</si>
  <si>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</si>
  <si>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</si>
  <si>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</si>
  <si>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</si>
  <si>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</si>
  <si>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</si>
  <si>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</si>
  <si>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</si>
  <si>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</si>
  <si>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</si>
  <si>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</si>
  <si>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</si>
  <si>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</si>
  <si>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</si>
  <si>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</si>
  <si>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</si>
  <si>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</si>
  <si>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</si>
  <si>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</si>
  <si>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</si>
  <si>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</si>
  <si>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</si>
  <si>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</si>
  <si>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</si>
  <si>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</si>
  <si>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</si>
  <si>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</si>
  <si>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</si>
  <si>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</si>
  <si>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</si>
  <si>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</si>
  <si>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</si>
  <si>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</si>
  <si>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</si>
  <si>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</si>
  <si>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</si>
  <si>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</si>
  <si>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</si>
  <si>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</si>
  <si>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</si>
  <si>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</si>
  <si>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</si>
  <si>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</si>
  <si>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</si>
  <si>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</si>
  <si>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</si>
  <si>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</si>
  <si>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</si>
  <si>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</si>
  <si>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</si>
  <si>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</si>
  <si>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</si>
  <si>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</si>
  <si>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</si>
  <si>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</si>
  <si>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</si>
  <si>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</si>
  <si>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</si>
  <si>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</si>
  <si>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</si>
  <si>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</si>
  <si>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</si>
  <si>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</si>
  <si>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</si>
  <si>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</si>
  <si>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</si>
  <si>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</si>
  <si>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</si>
  <si>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</si>
  <si>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</si>
  <si>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</si>
  <si>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</si>
  <si>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</si>
  <si>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</si>
  <si>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</si>
  <si>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</si>
  <si>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</si>
  <si>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</si>
  <si>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</si>
  <si>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</si>
  <si>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</si>
  <si>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</si>
  <si>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</si>
  <si>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</si>
  <si>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</si>
  <si>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</si>
  <si>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</si>
  <si>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</si>
  <si>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</si>
  <si>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</si>
  <si>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</si>
  <si>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</si>
  <si>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</si>
  <si>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</si>
  <si>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</si>
  <si>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</si>
  <si>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</si>
  <si>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</si>
  <si>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</si>
  <si>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</si>
  <si>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</si>
  <si>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</si>
  <si>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</si>
  <si>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</si>
  <si>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</si>
  <si>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</si>
  <si>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</si>
  <si>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</si>
  <si>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</si>
  <si>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</si>
  <si>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</si>
  <si>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</si>
  <si>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</si>
  <si>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</si>
  <si>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</si>
  <si>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</si>
  <si>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</si>
  <si>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</si>
  <si>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</si>
  <si>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</si>
  <si>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</si>
  <si>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</si>
  <si>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</si>
  <si>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</si>
  <si>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</si>
  <si>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</si>
  <si>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</si>
  <si>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</si>
  <si>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</si>
  <si>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</si>
  <si>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</si>
  <si>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</si>
  <si>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</si>
  <si>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</si>
  <si>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</si>
  <si>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</si>
  <si>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</si>
  <si>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</si>
  <si>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</si>
  <si>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</si>
  <si>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</si>
  <si>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</si>
  <si>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</si>
  <si>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</si>
  <si>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</si>
  <si>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</si>
  <si>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</si>
  <si>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</si>
  <si>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</si>
  <si>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</si>
  <si>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</si>
  <si>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</si>
  <si>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</si>
  <si>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</si>
  <si>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</si>
  <si>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</si>
  <si>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</si>
  <si>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</si>
  <si>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</si>
  <si>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</si>
  <si>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</si>
  <si>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</si>
  <si>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</si>
  <si>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</si>
  <si>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</si>
  <si>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</si>
  <si>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</si>
  <si>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</si>
  <si>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</si>
  <si>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</si>
  <si>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</si>
  <si>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</si>
  <si>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</si>
  <si>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</si>
  <si>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</si>
  <si>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</si>
  <si>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</si>
  <si>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</si>
  <si>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</si>
  <si>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</si>
  <si>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</si>
  <si>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</si>
  <si>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</si>
  <si>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</si>
  <si>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</si>
  <si>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</si>
  <si>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</si>
  <si>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</si>
  <si>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</si>
  <si>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</si>
  <si>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</si>
  <si>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</si>
  <si>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</si>
  <si>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</si>
  <si>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</si>
  <si>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</si>
  <si>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</si>
  <si>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</si>
  <si>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</si>
  <si>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</si>
  <si>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</si>
  <si>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</si>
  <si>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</si>
  <si>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</si>
  <si>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</si>
  <si>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</si>
  <si>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</si>
  <si>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</si>
  <si>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</si>
  <si>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</si>
  <si>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</si>
  <si>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</si>
  <si>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</si>
  <si>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</si>
  <si>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</si>
  <si>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</si>
  <si>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</si>
  <si>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</si>
  <si>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</si>
  <si>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</si>
  <si>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</si>
  <si>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</si>
  <si>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</si>
  <si>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</si>
  <si>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</si>
  <si>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</si>
  <si>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</si>
  <si>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</si>
  <si>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</si>
  <si>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</si>
  <si>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</si>
  <si>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</si>
  <si>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</si>
  <si>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</si>
  <si>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</si>
  <si>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</si>
  <si>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</si>
  <si>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</si>
  <si>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</si>
  <si>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</si>
  <si>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</si>
  <si>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</si>
  <si>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</si>
  <si>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</si>
  <si>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</si>
  <si>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</si>
  <si>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</si>
  <si>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</si>
  <si>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</si>
  <si>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</si>
  <si>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</si>
  <si>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</si>
  <si>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</si>
  <si>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</si>
  <si>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</si>
  <si>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</si>
  <si>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</si>
  <si>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</si>
  <si>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</si>
  <si>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</si>
  <si>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</si>
  <si>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</si>
  <si>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</si>
  <si>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</si>
  <si>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</si>
  <si>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</si>
  <si>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</si>
  <si>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</si>
  <si>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</si>
  <si>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</si>
  <si>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</si>
  <si>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</si>
  <si>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</si>
  <si>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</si>
  <si>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</si>
  <si>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</si>
  <si>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</si>
  <si>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</si>
  <si>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</si>
  <si>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</si>
  <si>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</si>
  <si>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</si>
  <si>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</si>
  <si>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</si>
  <si>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</si>
  <si>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</si>
  <si>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</si>
  <si>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</si>
  <si>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</si>
  <si>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</si>
  <si>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</si>
  <si>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</si>
  <si>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</si>
  <si>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</si>
  <si>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</si>
  <si>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</si>
  <si>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</si>
  <si>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</si>
  <si>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</si>
  <si>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</si>
  <si>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</si>
  <si>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</si>
  <si>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</si>
  <si>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</si>
  <si>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</si>
  <si>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</si>
  <si>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</si>
  <si>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</si>
  <si>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</si>
  <si>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</si>
  <si>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</si>
  <si>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</si>
  <si>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</si>
  <si>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</si>
  <si>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</si>
  <si>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</si>
  <si>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</si>
  <si>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</si>
  <si>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</si>
  <si>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</si>
  <si>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</si>
  <si>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</si>
  <si>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</si>
  <si>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</si>
  <si>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</si>
  <si>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</si>
  <si>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</si>
  <si>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</si>
  <si>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</si>
  <si>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</si>
  <si>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</si>
  <si>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</si>
  <si>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</si>
  <si>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</si>
  <si>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</si>
  <si>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</si>
  <si>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</si>
  <si>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</si>
  <si>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</si>
  <si>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</si>
  <si>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</si>
  <si>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</si>
  <si>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</si>
  <si>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</si>
  <si>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</si>
  <si>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</si>
  <si>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</si>
  <si>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</si>
  <si>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</si>
  <si>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</si>
  <si>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</si>
  <si>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</si>
  <si>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</si>
  <si>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</si>
  <si>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</si>
  <si>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</si>
  <si>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</si>
  <si>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</si>
  <si>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</si>
  <si>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</si>
  <si>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</si>
  <si>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</si>
  <si>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</si>
  <si>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</si>
  <si>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</si>
  <si>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</si>
  <si>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</si>
  <si>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</si>
  <si>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</si>
  <si>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</si>
  <si>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</si>
  <si>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</si>
  <si>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</si>
  <si>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</si>
  <si>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</si>
  <si>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</si>
  <si>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</si>
  <si>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</si>
  <si>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</si>
  <si>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</si>
  <si>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</si>
  <si>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</si>
  <si>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</si>
  <si>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</si>
  <si>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</si>
  <si>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</si>
  <si>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</si>
  <si>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</si>
  <si>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</si>
  <si>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</si>
  <si>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</si>
  <si>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</si>
  <si>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</si>
  <si>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</si>
  <si>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</si>
  <si>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</si>
  <si>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</si>
  <si>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</si>
  <si>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</si>
  <si>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</si>
  <si>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</si>
  <si>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</si>
  <si>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</si>
  <si>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</si>
  <si>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</si>
  <si>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</si>
  <si>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</si>
  <si>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</si>
  <si>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</si>
  <si>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</si>
  <si>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</si>
  <si>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</si>
  <si>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</si>
  <si>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</si>
  <si>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</si>
  <si>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</si>
  <si>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</si>
  <si>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</si>
  <si>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</si>
  <si>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</si>
  <si>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</si>
  <si>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</si>
  <si>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</si>
  <si>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</si>
  <si>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</si>
  <si>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</si>
  <si>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</si>
  <si>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</si>
  <si>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</si>
  <si>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</si>
  <si>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</si>
  <si>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</si>
  <si>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</si>
  <si>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</si>
  <si>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</si>
  <si>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</si>
  <si>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</si>
  <si>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</si>
  <si>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</si>
  <si>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</si>
  <si>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</si>
  <si>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</si>
  <si>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</si>
  <si>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</si>
  <si>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</si>
  <si>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</si>
  <si>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</si>
  <si>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</si>
  <si>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</si>
  <si>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</si>
  <si>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</si>
  <si>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</si>
  <si>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</si>
  <si>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</si>
  <si>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</si>
  <si>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</si>
  <si>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</si>
  <si>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</si>
  <si>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</si>
  <si>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</si>
  <si>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</si>
  <si>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</si>
  <si>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</si>
  <si>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</si>
  <si>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</si>
  <si>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</si>
  <si>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</si>
  <si>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</si>
  <si>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</si>
  <si>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</si>
  <si>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</si>
  <si>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</si>
  <si>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</si>
  <si>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</si>
  <si>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</si>
  <si>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</si>
  <si>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</si>
  <si>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</si>
  <si>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</si>
  <si>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</si>
  <si>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</si>
  <si>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</si>
  <si>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</si>
  <si>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</si>
  <si>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</si>
  <si>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</si>
  <si>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</si>
  <si>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</si>
  <si>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</si>
  <si>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</si>
  <si>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</si>
  <si>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</si>
  <si>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</si>
  <si>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</si>
  <si>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</si>
  <si>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</si>
  <si>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</si>
  <si>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</si>
  <si>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</si>
  <si>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</si>
  <si>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</si>
  <si>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</si>
  <si>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</si>
  <si>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</si>
  <si>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</si>
  <si>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</si>
  <si>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</si>
  <si>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</si>
  <si>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</si>
  <si>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</si>
  <si>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</si>
  <si>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</si>
  <si>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</si>
  <si>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</si>
  <si>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</si>
  <si>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</si>
  <si>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</si>
  <si>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</si>
  <si>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</si>
  <si>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</si>
  <si>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</si>
  <si>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</si>
  <si>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</si>
  <si>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</si>
  <si>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</si>
  <si>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</si>
  <si>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</si>
  <si>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</si>
  <si>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</si>
  <si>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</si>
  <si>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</si>
  <si>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</si>
  <si>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</si>
  <si>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</si>
  <si>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</si>
  <si>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</si>
  <si>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</si>
  <si>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</si>
  <si>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</si>
  <si>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</si>
  <si>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</si>
  <si>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</si>
  <si>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</si>
  <si>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</si>
  <si>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</si>
  <si>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</si>
  <si>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</si>
  <si>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</si>
  <si>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</si>
  <si>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</si>
  <si>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</si>
  <si>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</si>
  <si>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</si>
  <si>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</si>
  <si>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</si>
  <si>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</si>
  <si>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</si>
  <si>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</si>
  <si>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</si>
  <si>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</si>
  <si>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</si>
  <si>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</si>
  <si>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</si>
  <si>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</si>
  <si>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</si>
  <si>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</si>
  <si>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</si>
  <si>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</si>
  <si>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</si>
  <si>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</si>
  <si>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</si>
  <si>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</si>
  <si>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</si>
  <si>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</si>
  <si>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</si>
  <si>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</si>
  <si>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</si>
  <si>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</si>
  <si>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</si>
  <si>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</si>
  <si>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</si>
  <si>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</si>
  <si>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</si>
  <si>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</si>
  <si>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</si>
  <si>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</si>
  <si>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</si>
  <si>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</si>
  <si>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</si>
  <si>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</si>
  <si>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</si>
  <si>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</si>
  <si>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</si>
  <si>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</si>
  <si>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</si>
  <si>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</si>
  <si>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</si>
  <si>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</si>
  <si>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</si>
  <si>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</si>
  <si>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</si>
  <si>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</si>
  <si>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</si>
  <si>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</si>
  <si>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</si>
  <si>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</si>
  <si>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</si>
  <si>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</si>
  <si>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</si>
  <si>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</si>
  <si>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</si>
  <si>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</si>
  <si>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</si>
  <si>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</si>
  <si>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</si>
  <si>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</si>
  <si>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</si>
  <si>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</si>
  <si>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</si>
  <si>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</si>
  <si>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</si>
  <si>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</si>
  <si>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</si>
  <si>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</si>
  <si>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</si>
  <si>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</si>
  <si>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</si>
  <si>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</si>
  <si>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</si>
  <si>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</si>
  <si>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</si>
  <si>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</si>
  <si>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</si>
  <si>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</si>
  <si>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</si>
  <si>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</si>
  <si>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</si>
  <si>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</si>
  <si>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</si>
  <si>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</si>
  <si>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</si>
  <si>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</si>
  <si>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</si>
  <si>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</si>
  <si>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</si>
  <si>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</si>
  <si>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</si>
  <si>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</si>
  <si>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</si>
  <si>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</si>
  <si>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</si>
  <si>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</si>
  <si>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</si>
  <si>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</si>
  <si>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</si>
  <si>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</si>
  <si>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</si>
  <si>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</si>
  <si>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</si>
  <si>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</si>
  <si>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</si>
  <si>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</si>
  <si>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</si>
  <si>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</si>
  <si>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</si>
  <si>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</si>
  <si>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</si>
  <si>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</si>
  <si>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</si>
  <si>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</si>
  <si>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</si>
  <si>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</si>
  <si>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</si>
  <si>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</si>
  <si>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</si>
  <si>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</si>
  <si>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</si>
  <si>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</si>
  <si>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</si>
  <si>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</si>
  <si>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</si>
  <si>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</si>
  <si>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</si>
  <si>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</si>
  <si>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</si>
  <si>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</si>
  <si>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</si>
  <si>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</si>
  <si>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</si>
  <si>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</si>
  <si>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</si>
  <si>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</si>
  <si>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</si>
  <si>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</si>
  <si>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</si>
  <si>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</si>
  <si>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</si>
  <si>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</si>
  <si>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</si>
  <si>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</si>
  <si>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</si>
  <si>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</si>
  <si>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</si>
  <si>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</si>
  <si>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</si>
  <si>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</si>
  <si>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</si>
  <si>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</si>
  <si>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</si>
  <si>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</si>
  <si>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</si>
  <si>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</si>
  <si>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</si>
  <si>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</si>
  <si>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</si>
  <si>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</si>
  <si>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</si>
  <si>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</si>
  <si>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</si>
  <si>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</si>
  <si>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</si>
  <si>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</si>
  <si>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</si>
  <si>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</si>
  <si>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</si>
  <si>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</si>
  <si>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</si>
  <si>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</si>
  <si>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</si>
  <si>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</si>
  <si>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</si>
  <si>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</si>
  <si>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</si>
  <si>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</si>
  <si>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</si>
  <si>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</si>
  <si>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</si>
  <si>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</si>
  <si>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</si>
  <si>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</si>
  <si>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</si>
  <si>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</si>
  <si>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</si>
  <si>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</si>
  <si>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</si>
  <si>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</si>
  <si>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</si>
  <si>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</si>
  <si>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</si>
  <si>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</si>
  <si>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</si>
  <si>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</si>
  <si>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</si>
  <si>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</si>
  <si>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</si>
  <si>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</si>
  <si>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</si>
  <si>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</si>
  <si>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</si>
  <si>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</si>
  <si>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</si>
  <si>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</si>
  <si>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</si>
  <si>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</si>
  <si>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</si>
  <si>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</si>
  <si>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</si>
  <si>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</si>
  <si>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</si>
  <si>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</si>
  <si>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</si>
  <si>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</si>
  <si>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</si>
  <si>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</si>
  <si>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</si>
  <si>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</si>
  <si>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</si>
  <si>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</si>
  <si>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</si>
  <si>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</si>
  <si>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</si>
  <si>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</si>
  <si>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</si>
  <si>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</si>
  <si>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</si>
  <si>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</si>
  <si>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</si>
  <si>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</si>
  <si>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</si>
  <si>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</si>
  <si>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</si>
  <si>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</si>
  <si>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</si>
  <si>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</si>
  <si>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</si>
  <si>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</si>
  <si>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</si>
  <si>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</si>
  <si>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</si>
  <si>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</si>
  <si>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</si>
  <si>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</si>
  <si>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</si>
  <si>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</si>
  <si>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</si>
  <si>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</si>
  <si>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</si>
  <si>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</si>
  <si>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</si>
  <si>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</si>
  <si>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</si>
  <si>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</si>
  <si>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</si>
  <si>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</si>
  <si>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</si>
  <si>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</si>
  <si>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</si>
  <si>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</si>
  <si>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</si>
  <si>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</si>
  <si>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</si>
  <si>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</si>
  <si>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</si>
  <si>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</si>
  <si>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</si>
  <si>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</si>
  <si>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</si>
  <si>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</si>
  <si>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</si>
  <si>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</si>
  <si>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</si>
  <si>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</si>
  <si>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</si>
  <si>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</si>
  <si>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</si>
  <si>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</si>
  <si>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</si>
  <si>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</si>
  <si>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</si>
  <si>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</si>
  <si>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</si>
  <si>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</si>
  <si>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</si>
  <si>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</si>
  <si>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</si>
  <si>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</si>
  <si>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</si>
  <si>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</si>
  <si>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</si>
  <si>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</si>
  <si>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</si>
  <si>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</si>
  <si>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</si>
  <si>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</si>
  <si>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</si>
  <si>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</si>
  <si>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</si>
  <si>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</si>
  <si>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</si>
  <si>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</si>
  <si>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</si>
  <si>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</si>
  <si>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</si>
  <si>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</si>
  <si>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</si>
  <si>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</si>
  <si>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</si>
  <si>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</si>
  <si>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</si>
  <si>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</si>
  <si>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</si>
  <si>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</si>
  <si>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</si>
  <si>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</si>
  <si>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</si>
  <si>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</si>
  <si>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</si>
  <si>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</si>
  <si>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</si>
  <si>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</si>
  <si>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</si>
  <si>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</si>
  <si>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</si>
  <si>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</si>
  <si>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</si>
  <si>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</si>
  <si>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</si>
  <si>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</si>
  <si>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</si>
  <si>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</si>
  <si>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</si>
  <si>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</si>
  <si>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</si>
  <si>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</si>
  <si>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</si>
  <si>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</si>
  <si>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</si>
  <si>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</si>
  <si>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</si>
  <si>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</si>
  <si>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</si>
  <si>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</si>
  <si>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</si>
  <si>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</si>
  <si>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</si>
  <si>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</si>
  <si>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</si>
  <si>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</si>
  <si>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</si>
  <si>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</si>
  <si>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</si>
  <si>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</si>
  <si>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</si>
  <si>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</si>
  <si>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</si>
  <si>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</si>
  <si>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</si>
  <si>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</si>
  <si>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</si>
  <si>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</si>
  <si>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</si>
  <si>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</si>
  <si>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</si>
  <si>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</si>
  <si>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</si>
  <si>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</si>
  <si>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</si>
  <si>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</si>
  <si>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</si>
  <si>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</si>
  <si>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</si>
  <si>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</si>
  <si>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</si>
  <si>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</si>
  <si>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</si>
  <si>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</si>
  <si>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</si>
  <si>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</si>
  <si>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</si>
  <si>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</si>
  <si>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</si>
  <si>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</si>
  <si>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</si>
  <si>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</si>
  <si>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</si>
  <si>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</si>
  <si>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</si>
  <si>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</si>
  <si>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</si>
  <si>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</si>
  <si>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</si>
  <si>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</si>
  <si>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</si>
  <si>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</si>
  <si>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</si>
  <si>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</si>
  <si>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</si>
  <si>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</si>
  <si>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</si>
  <si>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</si>
  <si>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</si>
  <si>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</si>
  <si>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</si>
  <si>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</si>
  <si>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</si>
  <si>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</si>
  <si>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</si>
  <si>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</si>
  <si>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</si>
  <si>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</si>
  <si>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</si>
  <si>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</si>
  <si>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</si>
  <si>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</si>
  <si>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</si>
  <si>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</si>
  <si>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</si>
  <si>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</si>
  <si>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</si>
  <si>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</si>
  <si>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</si>
  <si>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</si>
  <si>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</si>
  <si>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</si>
  <si>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</si>
  <si>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</si>
  <si>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</si>
  <si>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</si>
  <si>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</si>
  <si>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</si>
  <si>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</si>
  <si>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</si>
  <si>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</si>
  <si>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</si>
  <si>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</si>
  <si>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</si>
  <si>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</si>
  <si>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</si>
  <si>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</si>
  <si>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</si>
  <si>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</si>
  <si>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</si>
  <si>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</si>
  <si>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</si>
  <si>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</si>
  <si>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</si>
  <si>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</si>
  <si>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</si>
  <si>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</si>
  <si>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</si>
  <si>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</si>
  <si>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</si>
  <si>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</si>
  <si>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</si>
  <si>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</si>
  <si>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</si>
  <si>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</si>
  <si>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</si>
  <si>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</si>
  <si>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</si>
  <si>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</si>
  <si>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</si>
  <si>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</si>
  <si>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</si>
  <si>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</si>
  <si>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</si>
  <si>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</si>
  <si>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</si>
  <si>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</si>
  <si>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</si>
  <si>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</si>
  <si>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</si>
  <si>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</si>
  <si>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</si>
  <si>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</si>
  <si>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</si>
  <si>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</si>
  <si>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</si>
  <si>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</si>
  <si>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</si>
  <si>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</si>
  <si>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</si>
  <si>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</si>
  <si>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</si>
  <si>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</si>
  <si>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</si>
  <si>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</si>
  <si>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</si>
  <si>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</si>
  <si>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</si>
  <si>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</si>
  <si>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</si>
  <si>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</si>
  <si>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</si>
  <si>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</si>
  <si>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</si>
  <si>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</si>
  <si>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</si>
  <si>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</si>
  <si>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</si>
  <si>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</si>
  <si>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</si>
  <si>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</si>
  <si>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</si>
  <si>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</si>
  <si>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</si>
  <si>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</si>
  <si>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</si>
  <si>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</si>
  <si>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</si>
  <si>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</si>
  <si>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</si>
  <si>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</si>
  <si>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</si>
  <si>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</si>
  <si>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</si>
  <si>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</si>
  <si>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</si>
  <si>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</si>
  <si>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</si>
  <si>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</si>
  <si>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</si>
  <si>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</si>
  <si>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</si>
  <si>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</si>
  <si>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</si>
  <si>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</si>
  <si>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</si>
  <si>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</si>
  <si>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</si>
  <si>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</si>
  <si>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</si>
  <si>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</si>
  <si>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</si>
  <si>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</si>
  <si>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</si>
  <si>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</si>
  <si>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</si>
  <si>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</si>
  <si>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</si>
  <si>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</si>
  <si>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</si>
  <si>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</si>
  <si>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</si>
  <si>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</si>
  <si>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</si>
  <si>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</si>
  <si>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</si>
  <si>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</si>
  <si>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</si>
  <si>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</si>
  <si>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</si>
  <si>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</si>
  <si>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</si>
  <si>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</si>
  <si>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</si>
  <si>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</si>
  <si>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</si>
  <si>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</si>
  <si>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</si>
  <si>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</si>
  <si>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</si>
  <si>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</si>
  <si>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</si>
  <si>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</si>
  <si>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</si>
  <si>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</si>
  <si>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</si>
  <si>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</si>
  <si>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</si>
  <si>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</si>
  <si>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</si>
  <si>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</si>
  <si>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</si>
  <si>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</si>
  <si>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</si>
  <si>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</si>
  <si>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</si>
  <si>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</si>
  <si>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</si>
  <si>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</si>
  <si>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</si>
  <si>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</si>
  <si>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</si>
  <si>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</si>
  <si>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</si>
  <si>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</si>
  <si>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</si>
  <si>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</si>
  <si>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</si>
  <si>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</si>
  <si>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</si>
  <si>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</si>
  <si>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</si>
  <si>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</si>
  <si>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</si>
  <si>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</si>
  <si>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</si>
  <si>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</si>
  <si>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</si>
  <si>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</si>
  <si>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</si>
  <si>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</si>
  <si>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</si>
  <si>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</si>
  <si>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</si>
  <si>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</si>
  <si>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</si>
  <si>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</si>
  <si>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</si>
  <si>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</si>
  <si>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</si>
  <si>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</si>
  <si>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</si>
  <si>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</si>
  <si>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</si>
  <si>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</si>
  <si>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</si>
  <si>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</si>
  <si>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</si>
  <si>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</si>
  <si>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</si>
  <si>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</si>
  <si>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</si>
  <si>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</si>
  <si>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</si>
  <si>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</si>
  <si>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</si>
  <si>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</si>
  <si>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</si>
  <si>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</si>
  <si>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</si>
  <si>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</si>
  <si>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</si>
  <si>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</si>
  <si>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</si>
  <si>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</si>
  <si>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</si>
  <si>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</si>
  <si>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</si>
  <si>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</si>
  <si>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</si>
  <si>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</si>
  <si>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</si>
  <si>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</si>
  <si>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</si>
  <si>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</si>
  <si>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</si>
  <si>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</si>
  <si>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</si>
  <si>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</si>
  <si>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</si>
  <si>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</si>
  <si>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</si>
  <si>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</si>
  <si>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</si>
  <si>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</si>
  <si>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</si>
  <si>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</si>
  <si>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</si>
  <si>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</si>
  <si>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</si>
  <si>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</si>
  <si>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</si>
  <si>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</si>
  <si>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</si>
  <si>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</si>
  <si>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</si>
  <si>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</si>
  <si>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</si>
  <si>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</si>
  <si>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</si>
  <si>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</si>
  <si>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</si>
  <si>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</si>
  <si>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</si>
  <si>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</si>
  <si>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</si>
  <si>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</si>
  <si>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</si>
  <si>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</si>
  <si>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</si>
  <si>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</si>
  <si>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</si>
  <si>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</si>
  <si>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</si>
  <si>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</si>
  <si>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</si>
  <si>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</si>
  <si>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</si>
  <si>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</si>
  <si>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</si>
  <si>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</si>
  <si>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</si>
  <si>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</si>
  <si>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</si>
  <si>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</si>
  <si>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</si>
  <si>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</si>
  <si>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</si>
  <si>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</si>
  <si>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</si>
  <si>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</si>
  <si>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</si>
  <si>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</si>
  <si>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</si>
  <si>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</si>
  <si>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</si>
  <si>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</si>
  <si>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</si>
  <si>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</si>
  <si>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</si>
  <si>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</si>
  <si>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</si>
  <si>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</si>
  <si>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</si>
  <si>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</si>
  <si>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</si>
  <si>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</si>
  <si>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</si>
  <si>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</si>
  <si>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</si>
  <si>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</si>
  <si>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</si>
  <si>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</si>
  <si>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</si>
  <si>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</si>
  <si>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</si>
  <si>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</si>
  <si>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</si>
  <si>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</si>
  <si>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</si>
  <si>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</si>
  <si>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</si>
  <si>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</si>
  <si>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</si>
  <si>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</si>
  <si>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</si>
  <si>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</si>
  <si>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</si>
  <si>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</si>
  <si>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</si>
  <si>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</si>
  <si>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</si>
  <si>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</si>
  <si>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</si>
  <si>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</si>
  <si>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</si>
  <si>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</si>
  <si>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</si>
  <si>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</si>
  <si>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</si>
  <si>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</si>
  <si>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</si>
  <si>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</si>
  <si>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</si>
  <si>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</si>
  <si>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</si>
  <si>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</si>
  <si>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</si>
  <si>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</si>
  <si>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</si>
  <si>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</si>
  <si>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</si>
  <si>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</si>
  <si>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</si>
  <si>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</si>
  <si>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</si>
  <si>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</si>
  <si>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</si>
  <si>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</si>
  <si>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</si>
  <si>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</si>
  <si>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</si>
  <si>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</si>
  <si>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</si>
  <si>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</si>
  <si>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</si>
  <si>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</si>
  <si>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</si>
  <si>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</si>
  <si>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</si>
  <si>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</si>
  <si>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</si>
  <si>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</si>
  <si>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</si>
  <si>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</si>
  <si>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</si>
  <si>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</si>
  <si>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</si>
  <si>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</si>
  <si>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</si>
  <si>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</si>
  <si>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</si>
  <si>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</si>
  <si>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</si>
  <si>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</si>
  <si>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</si>
  <si>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</si>
  <si>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</si>
  <si>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</si>
  <si>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</si>
  <si>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</si>
  <si>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</si>
  <si>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</si>
  <si>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</si>
  <si>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</si>
  <si>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</si>
  <si>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</si>
  <si>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</si>
  <si>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</si>
  <si>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</si>
  <si>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</si>
  <si>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</si>
  <si>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</si>
  <si>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</si>
  <si>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</si>
  <si>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</si>
  <si>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</si>
  <si>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</si>
  <si>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</si>
  <si>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</si>
  <si>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</si>
  <si>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</si>
  <si>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</si>
  <si>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</si>
  <si>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</si>
  <si>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</si>
  <si>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</si>
  <si>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</si>
  <si>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</si>
  <si>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</si>
  <si>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</si>
  <si>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</si>
  <si>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</si>
  <si>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</si>
  <si>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</si>
  <si>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</si>
  <si>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</si>
  <si>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</si>
  <si>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</si>
  <si>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</si>
  <si>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</si>
  <si>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</si>
  <si>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</si>
  <si>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</si>
  <si>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</si>
  <si>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</si>
  <si>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</si>
  <si>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</si>
  <si>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</si>
  <si>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</si>
  <si>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</si>
  <si>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</si>
  <si>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</si>
  <si>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</si>
  <si>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</si>
  <si>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</si>
  <si>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</si>
  <si>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</si>
  <si>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</si>
  <si>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</si>
  <si>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</si>
  <si>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</si>
  <si>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</si>
  <si>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</si>
  <si>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</si>
  <si>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</si>
  <si>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</si>
  <si>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</si>
  <si>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</si>
  <si>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</si>
  <si>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</si>
  <si>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</si>
  <si>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</si>
  <si>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</si>
  <si>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</si>
  <si>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</si>
  <si>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</si>
  <si>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</si>
  <si>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</si>
  <si>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</si>
  <si>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</si>
  <si>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</si>
  <si>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</si>
  <si>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</si>
  <si>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</si>
  <si>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</si>
  <si>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</si>
  <si>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</si>
  <si>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</si>
  <si>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</si>
  <si>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</si>
  <si>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</si>
  <si>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</si>
  <si>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</si>
  <si>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</si>
  <si>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</si>
  <si>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</si>
  <si>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</si>
  <si>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</si>
  <si>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</si>
  <si>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</si>
  <si>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</si>
  <si>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</si>
  <si>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</si>
  <si>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</si>
  <si>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</si>
  <si>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</si>
  <si>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</si>
  <si>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</si>
  <si>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</si>
  <si>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</si>
  <si>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</si>
  <si>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</si>
  <si>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</si>
  <si>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</si>
  <si>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</si>
  <si>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</si>
  <si>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</si>
  <si>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</si>
  <si>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</si>
  <si>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</si>
  <si>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</si>
  <si>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</si>
  <si>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</si>
  <si>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</si>
  <si>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</si>
  <si>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</si>
  <si>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</si>
  <si>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</si>
  <si>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</si>
  <si>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</si>
  <si>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</si>
  <si>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</si>
  <si>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</si>
  <si>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</si>
  <si>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</si>
  <si>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</si>
  <si>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</si>
  <si>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</si>
  <si>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</si>
  <si>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</si>
  <si>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</si>
  <si>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</si>
  <si>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</si>
  <si>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</si>
  <si>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</si>
  <si>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</si>
  <si>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</si>
  <si>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</si>
  <si>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</si>
  <si>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</si>
  <si>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</si>
  <si>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</si>
  <si>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</si>
  <si>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</si>
  <si>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</si>
  <si>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</si>
  <si>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</si>
  <si>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</si>
  <si>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</si>
  <si>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</si>
  <si>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</si>
  <si>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</si>
  <si>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</si>
  <si>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</si>
  <si>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</si>
  <si>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</si>
  <si>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</si>
  <si>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</si>
  <si>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</si>
  <si>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</si>
  <si>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</si>
  <si>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</si>
  <si>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</si>
  <si>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</si>
  <si>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</si>
  <si>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</si>
  <si>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</si>
  <si>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</si>
  <si>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</si>
  <si>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</si>
  <si>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</si>
  <si>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</si>
  <si>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</si>
  <si>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</si>
  <si>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</si>
  <si>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</si>
  <si>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</si>
  <si>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</si>
  <si>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</si>
  <si>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</si>
  <si>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</si>
  <si>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</si>
  <si>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</si>
  <si>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</si>
  <si>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</si>
  <si>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</si>
  <si>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</si>
  <si>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</si>
  <si>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</si>
  <si>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</si>
  <si>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</si>
  <si>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</si>
  <si>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</si>
  <si>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</si>
  <si>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</si>
  <si>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</si>
  <si>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</si>
  <si>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</si>
  <si>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</si>
  <si>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</si>
  <si>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</si>
  <si>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</si>
  <si>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</si>
  <si>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</si>
  <si>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</si>
  <si>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</si>
  <si>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</si>
  <si>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</si>
  <si>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</si>
  <si>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</si>
  <si>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</si>
  <si>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</si>
  <si>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</si>
  <si>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</si>
  <si>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</si>
  <si>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</si>
  <si>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</si>
  <si>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</si>
  <si>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</si>
  <si>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</si>
  <si>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</si>
  <si>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</si>
  <si>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</si>
  <si>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</si>
  <si>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</si>
  <si>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</si>
  <si>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</si>
  <si>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</si>
  <si>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</si>
  <si>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</si>
  <si>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</si>
  <si>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</si>
  <si>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</si>
  <si>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</si>
  <si>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</si>
  <si>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</si>
  <si>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</si>
  <si>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</si>
  <si>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</si>
  <si>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</si>
  <si>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</si>
  <si>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</si>
  <si>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</si>
  <si>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</si>
  <si>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</si>
  <si>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</si>
  <si>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</si>
  <si>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</si>
  <si>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</si>
  <si>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</si>
  <si>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</si>
  <si>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</si>
  <si>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</si>
  <si>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</si>
  <si>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</si>
  <si>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</si>
  <si>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</si>
  <si>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</si>
  <si>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</si>
  <si>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</si>
  <si>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</si>
  <si>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</si>
  <si>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</si>
  <si>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</si>
  <si>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</si>
  <si>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</si>
  <si>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</si>
  <si>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</si>
  <si>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</si>
  <si>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</si>
  <si>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</si>
  <si>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</si>
  <si>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</si>
  <si>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</si>
  <si>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</si>
  <si>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</si>
  <si>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</si>
  <si>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</si>
  <si>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</si>
  <si>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</si>
  <si>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</si>
  <si>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</si>
  <si>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</si>
  <si>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</si>
  <si>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</si>
  <si>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</si>
  <si>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</si>
  <si>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</si>
  <si>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</si>
  <si>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</si>
  <si>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</si>
  <si>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</si>
  <si>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</si>
  <si>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</si>
  <si>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</si>
  <si>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</si>
  <si>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</si>
  <si>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</si>
  <si>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</si>
  <si>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</si>
  <si>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</si>
  <si>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</si>
  <si>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</si>
  <si>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</si>
  <si>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</si>
  <si>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</si>
  <si>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</si>
  <si>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</si>
  <si>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</si>
  <si>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</si>
  <si>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</si>
  <si>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</si>
  <si>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</si>
  <si>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</si>
  <si>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</si>
  <si>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</si>
  <si>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</si>
  <si>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</si>
  <si>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</si>
  <si>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</si>
  <si>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</si>
  <si>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</si>
  <si>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</si>
  <si>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</si>
  <si>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</si>
  <si>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</si>
  <si>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</si>
  <si>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</si>
  <si>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</si>
  <si>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</si>
  <si>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</si>
  <si>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</si>
  <si>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</si>
  <si>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</si>
  <si>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</si>
  <si>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</si>
  <si>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</si>
  <si>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</si>
  <si>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</si>
  <si>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</si>
  <si>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</si>
  <si>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</si>
  <si>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</si>
  <si>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</si>
  <si>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</si>
  <si>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</si>
  <si>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</si>
  <si>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</si>
  <si>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</si>
  <si>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</si>
  <si>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</si>
  <si>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</si>
  <si>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</si>
  <si>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</si>
  <si>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</si>
  <si>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</si>
  <si>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</si>
  <si>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</si>
  <si>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</si>
  <si>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</si>
  <si>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</si>
  <si>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</si>
  <si>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</si>
  <si>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</si>
  <si>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</si>
  <si>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</si>
  <si>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</si>
  <si>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</si>
  <si>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</si>
  <si>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</si>
  <si>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</si>
  <si>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</si>
  <si>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</si>
  <si>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</si>
  <si>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</si>
  <si>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</si>
  <si>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</si>
  <si>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</si>
  <si>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</si>
  <si>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</si>
  <si>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</si>
  <si>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</si>
  <si>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</si>
  <si>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</si>
  <si>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</si>
  <si>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</si>
  <si>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</si>
  <si>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</si>
  <si>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</si>
  <si>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</si>
  <si>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</si>
  <si>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</si>
  <si>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</si>
  <si>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</si>
  <si>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</si>
  <si>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</si>
  <si>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</si>
  <si>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</si>
  <si>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</si>
  <si>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</si>
  <si>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</si>
  <si>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</si>
  <si>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</si>
  <si>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</si>
  <si>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</si>
  <si>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</si>
  <si>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</si>
  <si>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</si>
  <si>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</si>
  <si>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</si>
  <si>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</si>
  <si>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</si>
  <si>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</si>
  <si>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</si>
  <si>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</si>
  <si>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</si>
  <si>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</si>
  <si>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</si>
  <si>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</si>
  <si>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</si>
  <si>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</si>
  <si>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</si>
  <si>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</si>
  <si>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</si>
  <si>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</si>
  <si>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</si>
  <si>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</si>
  <si>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</si>
  <si>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</si>
  <si>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</si>
  <si>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</si>
  <si>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</si>
  <si>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</si>
  <si>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</si>
  <si>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</si>
  <si>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</si>
  <si>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</si>
  <si>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</si>
  <si>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</si>
  <si>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</si>
  <si>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</si>
  <si>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</si>
  <si>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</si>
  <si>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</si>
  <si>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</si>
  <si>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</si>
  <si>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</si>
  <si>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</si>
  <si>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</si>
  <si>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</si>
  <si>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</si>
  <si>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</si>
  <si>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</si>
  <si>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</si>
  <si>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</si>
  <si>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</si>
  <si>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</si>
  <si>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</si>
  <si>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</si>
  <si>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</si>
  <si>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</si>
  <si>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</si>
  <si>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</si>
  <si>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</si>
  <si>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</si>
  <si>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</si>
  <si>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</si>
  <si>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</si>
  <si>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</si>
  <si>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</si>
  <si>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</si>
  <si>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</si>
  <si>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</si>
  <si>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</si>
  <si>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</si>
  <si>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</si>
  <si>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</si>
  <si>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</si>
  <si>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</si>
  <si>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</si>
  <si>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</si>
  <si>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</si>
  <si>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</si>
  <si>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</si>
  <si>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</si>
  <si>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</si>
  <si>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</si>
  <si>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</si>
  <si>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</si>
  <si>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</si>
  <si>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</si>
  <si>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</si>
  <si>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</si>
  <si>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</si>
  <si>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</si>
  <si>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</si>
  <si>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</si>
  <si>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</si>
  <si>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</si>
  <si>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</si>
  <si>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</si>
  <si>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</si>
  <si>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</si>
  <si>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</si>
  <si>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</si>
  <si>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</si>
  <si>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</si>
  <si>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</si>
  <si>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</si>
  <si>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</si>
  <si>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</si>
  <si>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</si>
  <si>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</si>
  <si>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</si>
  <si>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</si>
  <si>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</si>
  <si>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</si>
  <si>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</si>
  <si>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</si>
  <si>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</si>
  <si>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</si>
  <si>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</si>
  <si>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</si>
  <si>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</si>
  <si>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</si>
  <si>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</si>
  <si>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</si>
  <si>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</si>
  <si>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</si>
  <si>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</si>
  <si>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</si>
  <si>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</si>
  <si>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</si>
  <si>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</si>
  <si>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</si>
  <si>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</si>
  <si>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</si>
  <si>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</si>
  <si>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</si>
  <si>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</si>
  <si>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</si>
  <si>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</si>
  <si>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</si>
  <si>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</si>
  <si>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</si>
  <si>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</si>
  <si>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</si>
  <si>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</si>
  <si>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</si>
  <si>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</si>
  <si>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</si>
  <si>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</si>
  <si>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</si>
  <si>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</si>
  <si>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</si>
  <si>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</si>
  <si>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</si>
  <si>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</si>
  <si>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</si>
  <si>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</si>
  <si>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</si>
  <si>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</si>
  <si>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</si>
  <si>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</si>
  <si>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</si>
  <si>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</si>
  <si>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</si>
  <si>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</si>
  <si>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</si>
  <si>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</si>
  <si>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</si>
  <si>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</si>
  <si>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</si>
  <si>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</si>
  <si>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</si>
  <si>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</si>
  <si>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</si>
  <si>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</si>
  <si>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</si>
  <si>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</si>
  <si>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</si>
  <si>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</si>
  <si>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</si>
  <si>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</si>
  <si>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</si>
  <si>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</si>
  <si>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</si>
  <si>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</si>
  <si>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</si>
  <si>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</si>
  <si>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</si>
  <si>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</si>
  <si>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</si>
  <si>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</si>
  <si>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</si>
  <si>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</si>
  <si>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</si>
  <si>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</si>
  <si>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</si>
  <si>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</si>
  <si>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</si>
  <si>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</si>
  <si>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</si>
  <si>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</si>
  <si>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</si>
  <si>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</si>
  <si>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</si>
  <si>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</si>
  <si>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</si>
  <si>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</si>
  <si>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</si>
  <si>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</si>
  <si>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</si>
  <si>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</si>
  <si>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</si>
  <si>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</si>
  <si>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</si>
  <si>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</si>
  <si>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</si>
  <si>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</si>
  <si>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</si>
  <si>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</si>
  <si>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</si>
  <si>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</si>
  <si>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</si>
  <si>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</si>
  <si>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</si>
  <si>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</si>
  <si>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</si>
  <si>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</si>
  <si>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</si>
  <si>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</si>
  <si>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</si>
  <si>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</si>
  <si>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</si>
  <si>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</si>
  <si>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</si>
  <si>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</si>
  <si>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</si>
  <si>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</si>
  <si>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</si>
  <si>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</si>
  <si>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</si>
  <si>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</si>
  <si>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</si>
  <si>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</si>
  <si>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</si>
  <si>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</si>
  <si>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</si>
  <si>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</si>
  <si>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</si>
  <si>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</si>
  <si>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</si>
  <si>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</si>
  <si>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</si>
  <si>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</si>
  <si>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</si>
  <si>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</si>
  <si>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</si>
  <si>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</si>
  <si>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</si>
  <si>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</si>
  <si>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</si>
  <si>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</si>
  <si>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</si>
  <si>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</si>
  <si>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</si>
  <si>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</si>
  <si>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</si>
  <si>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</si>
  <si>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</si>
  <si>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</si>
  <si>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</si>
  <si>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</si>
  <si>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</si>
  <si>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</si>
  <si>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</si>
  <si>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</si>
  <si>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</si>
  <si>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</si>
  <si>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</si>
  <si>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</si>
  <si>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</si>
  <si>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</si>
  <si>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</si>
  <si>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</si>
  <si>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</si>
  <si>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</si>
  <si>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</si>
  <si>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</si>
  <si>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</si>
  <si>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</si>
  <si>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</si>
  <si>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</si>
  <si>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</si>
  <si>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</si>
  <si>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</si>
  <si>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</si>
  <si>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</si>
  <si>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</si>
  <si>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</si>
  <si>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</si>
  <si>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</si>
  <si>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</si>
  <si>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</si>
  <si>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</si>
  <si>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</si>
  <si>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</si>
  <si>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</si>
  <si>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</si>
  <si>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</si>
  <si>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</si>
  <si>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</si>
  <si>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</si>
  <si>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</si>
  <si>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</si>
  <si>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</si>
  <si>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</si>
  <si>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</si>
  <si>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</si>
  <si>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</si>
  <si>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</si>
  <si>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</si>
  <si>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</si>
  <si>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</si>
  <si>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</si>
  <si>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</si>
  <si>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</si>
  <si>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</si>
  <si>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</si>
  <si>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</si>
  <si>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</si>
  <si>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</si>
  <si>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</si>
  <si>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</si>
  <si>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</si>
  <si>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</si>
  <si>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</si>
  <si>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</si>
  <si>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</si>
  <si>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</si>
  <si>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</si>
  <si>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</si>
  <si>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</si>
  <si>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</si>
  <si>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</si>
  <si>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</si>
  <si>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</si>
  <si>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</si>
  <si>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</si>
  <si>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</si>
  <si>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</si>
  <si>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</si>
  <si>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</si>
  <si>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</si>
  <si>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</si>
  <si>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</si>
  <si>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</si>
  <si>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</si>
  <si>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</si>
  <si>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</si>
  <si>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</si>
  <si>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</si>
  <si>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</si>
  <si>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</si>
  <si>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</si>
  <si>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</si>
  <si>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</si>
  <si>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</si>
  <si>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</si>
  <si>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</si>
  <si>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</si>
  <si>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</si>
  <si>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</si>
  <si>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</si>
  <si>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</si>
  <si>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</si>
  <si>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</si>
  <si>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</si>
  <si>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</si>
  <si>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</si>
  <si>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</si>
  <si>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</si>
  <si>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</si>
  <si>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</si>
  <si>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</si>
  <si>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</si>
  <si>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</si>
  <si>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</si>
  <si>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</si>
  <si>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</si>
  <si>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</si>
  <si>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</si>
  <si>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</si>
  <si>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</si>
  <si>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</si>
  <si>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</si>
  <si>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</si>
  <si>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</si>
  <si>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</si>
  <si>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</si>
  <si>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</si>
  <si>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</si>
  <si>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</si>
  <si>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</si>
  <si>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</si>
  <si>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</si>
  <si>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</si>
  <si>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</si>
  <si>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</si>
  <si>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</si>
  <si>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</si>
  <si>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</si>
  <si>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</si>
  <si>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</si>
  <si>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</si>
  <si>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</si>
  <si>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</si>
  <si>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</si>
  <si>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</si>
  <si>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</si>
  <si>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</si>
  <si>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</si>
  <si>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</si>
  <si>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</si>
  <si>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</si>
  <si>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</si>
  <si>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</si>
  <si>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</si>
  <si>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</si>
  <si>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</si>
  <si>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</si>
  <si>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</si>
  <si>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</si>
  <si>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</si>
  <si>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</si>
  <si>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</si>
  <si>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</si>
  <si>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</si>
  <si>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</si>
  <si>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</si>
  <si>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</si>
  <si>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</si>
  <si>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</si>
  <si>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</si>
  <si>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</si>
  <si>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</si>
  <si>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</si>
  <si>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</si>
  <si>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</si>
  <si>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</si>
  <si>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</si>
  <si>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</si>
  <si>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</si>
  <si>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</si>
  <si>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</si>
  <si>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</si>
  <si>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</si>
  <si>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</si>
  <si>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</si>
  <si>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</si>
  <si>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</si>
  <si>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</si>
  <si>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</si>
  <si>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</si>
  <si>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</si>
  <si>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</si>
  <si>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</si>
  <si>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</si>
  <si>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</si>
  <si>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</si>
  <si>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</si>
  <si>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</si>
  <si>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</si>
  <si>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</si>
  <si>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</si>
  <si>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</si>
  <si>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</si>
  <si>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</si>
  <si>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</si>
  <si>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</si>
  <si>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</si>
  <si>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</si>
  <si>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</si>
  <si>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</si>
  <si>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</si>
  <si>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</si>
  <si>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</si>
  <si>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</si>
  <si>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</si>
  <si>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</si>
  <si>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</si>
  <si>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</si>
  <si>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</si>
  <si>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</si>
  <si>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</si>
  <si>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</si>
  <si>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</si>
  <si>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</si>
  <si>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</si>
  <si>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</si>
  <si>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</si>
  <si>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</si>
  <si>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</si>
  <si>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</si>
  <si>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</si>
  <si>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</si>
  <si>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</si>
  <si>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</si>
  <si>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</si>
  <si>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</si>
  <si>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</si>
  <si>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</si>
  <si>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</si>
  <si>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</si>
  <si>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</si>
  <si>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</si>
  <si>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</si>
  <si>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</si>
  <si>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</si>
  <si>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</si>
  <si>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</si>
  <si>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</si>
  <si>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</si>
  <si>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</si>
  <si>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</si>
  <si>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</si>
  <si>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</si>
  <si>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</si>
  <si>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</si>
  <si>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</si>
  <si>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</si>
  <si>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</si>
  <si>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</si>
  <si>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</si>
  <si>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</si>
  <si>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</si>
  <si>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</si>
  <si>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</si>
  <si>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</si>
  <si>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</si>
  <si>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</si>
  <si>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</si>
  <si>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</si>
  <si>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</si>
  <si>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</si>
  <si>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</si>
  <si>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</si>
  <si>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</si>
  <si>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</si>
  <si>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</si>
  <si>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</si>
  <si>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</si>
  <si>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</si>
  <si>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</si>
  <si>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</si>
  <si>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</si>
  <si>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</si>
  <si>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</si>
  <si>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</si>
  <si>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</si>
  <si>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</si>
  <si>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</si>
  <si>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</si>
  <si>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</si>
  <si>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</si>
  <si>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</si>
  <si>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</si>
  <si>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</si>
  <si>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</si>
  <si>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</si>
  <si>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</si>
  <si>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</si>
  <si>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</si>
  <si>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</si>
  <si>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</si>
  <si>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</si>
  <si>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</si>
  <si>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</si>
  <si>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</si>
  <si>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</si>
  <si>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</si>
  <si>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</si>
  <si>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</si>
  <si>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</si>
  <si>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</si>
  <si>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</si>
  <si>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</si>
  <si>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</si>
  <si>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</si>
  <si>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</si>
  <si>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</si>
  <si>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</si>
  <si>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</si>
  <si>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</si>
  <si>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</si>
  <si>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</si>
  <si>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</si>
  <si>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</si>
  <si>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</si>
  <si>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</si>
  <si>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</si>
  <si>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</si>
  <si>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</si>
  <si>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</si>
  <si>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</si>
  <si>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</si>
  <si>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</si>
  <si>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</si>
  <si>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</si>
  <si>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</si>
  <si>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</si>
  <si>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</si>
  <si>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</si>
  <si>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</si>
  <si>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</si>
  <si>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</si>
  <si>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</si>
  <si>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</si>
  <si>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</si>
  <si>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</si>
  <si>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</si>
  <si>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</si>
  <si>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</si>
  <si>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</si>
  <si>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</si>
  <si>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</si>
  <si>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</si>
  <si>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</si>
  <si>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</si>
  <si>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</si>
  <si>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</si>
  <si>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</si>
  <si>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</si>
  <si>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</si>
  <si>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</si>
  <si>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</si>
  <si>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</si>
  <si>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</si>
  <si>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</si>
  <si>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</si>
  <si>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</si>
  <si>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</si>
  <si>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</si>
  <si>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</si>
  <si>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</si>
  <si>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</si>
  <si>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</si>
  <si>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</si>
  <si>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</si>
  <si>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</si>
  <si>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</si>
  <si>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</si>
  <si>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</si>
  <si>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</si>
  <si>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</si>
  <si>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</si>
  <si>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</si>
  <si>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</si>
  <si>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</si>
  <si>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</si>
  <si>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</si>
  <si>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</si>
  <si>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</si>
  <si>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</si>
  <si>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</si>
  <si>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</si>
  <si>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</si>
  <si>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</si>
  <si>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</si>
  <si>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</si>
  <si>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</si>
  <si>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</si>
  <si>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</si>
  <si>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</si>
  <si>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</si>
  <si>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</si>
  <si>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</si>
  <si>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</si>
  <si>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</si>
  <si>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</si>
  <si>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</si>
  <si>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</si>
  <si>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</si>
  <si>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</si>
  <si>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</si>
  <si>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</si>
  <si>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</si>
  <si>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</si>
  <si>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</si>
  <si>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</si>
  <si>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</si>
  <si>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</si>
  <si>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</si>
  <si>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</si>
  <si>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</si>
  <si>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</si>
  <si>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</si>
  <si>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</si>
  <si>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</si>
  <si>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</si>
  <si>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</si>
  <si>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</si>
  <si>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</si>
  <si>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</si>
  <si>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</si>
  <si>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</si>
  <si>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</si>
  <si>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</si>
  <si>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</si>
  <si>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</si>
  <si>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</si>
  <si>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</si>
  <si>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</si>
  <si>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</si>
  <si>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</si>
  <si>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</si>
  <si>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</si>
  <si>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</si>
  <si>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</si>
  <si>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</si>
  <si>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</si>
  <si>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</si>
  <si>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</si>
  <si>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</si>
  <si>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</si>
  <si>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</si>
  <si>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</si>
  <si>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</si>
  <si>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</si>
  <si>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</si>
  <si>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</si>
  <si>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</si>
  <si>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</si>
  <si>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</si>
  <si>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</si>
  <si>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</si>
  <si>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</si>
  <si>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</si>
  <si>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</si>
  <si>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</si>
  <si>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</si>
  <si>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</si>
  <si>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</si>
  <si>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</si>
  <si>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</si>
  <si>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</si>
  <si>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</si>
  <si>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</si>
  <si>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</si>
  <si>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</si>
  <si>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</si>
  <si>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</si>
  <si>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</si>
  <si>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</si>
  <si>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</si>
  <si>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</si>
  <si>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</si>
  <si>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</si>
  <si>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</si>
  <si>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</si>
  <si>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</si>
  <si>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</si>
  <si>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</si>
  <si>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</si>
  <si>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</si>
  <si>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</si>
  <si>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</si>
  <si>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</si>
  <si>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</si>
  <si>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</si>
  <si>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</si>
  <si>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</si>
  <si>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</si>
  <si>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</si>
  <si>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</si>
  <si>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</si>
  <si>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</si>
  <si>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</si>
  <si>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</si>
  <si>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</si>
  <si>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</si>
  <si>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</si>
  <si>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</si>
  <si>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</si>
  <si>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</si>
  <si>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</si>
  <si>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</si>
  <si>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</si>
  <si>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</si>
  <si>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</si>
  <si>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</si>
  <si>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</si>
  <si>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</si>
  <si>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</si>
  <si>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</si>
  <si>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</si>
  <si>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</si>
  <si>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</si>
  <si>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</si>
  <si>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</si>
  <si>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</si>
  <si>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</si>
  <si>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</si>
  <si>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</si>
  <si>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</si>
  <si>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</si>
  <si>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</si>
  <si>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</si>
  <si>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</si>
  <si>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</si>
  <si>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</si>
  <si>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</si>
  <si>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</si>
  <si>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</si>
  <si>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</si>
  <si>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</si>
  <si>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</si>
  <si>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</si>
  <si>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</si>
  <si>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</si>
  <si>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</si>
  <si>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</si>
  <si>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</si>
  <si>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</si>
  <si>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</si>
  <si>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</si>
  <si>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</si>
  <si>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</si>
  <si>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</si>
  <si>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</si>
  <si>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</si>
  <si>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</si>
  <si>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</si>
  <si>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</si>
  <si>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</si>
  <si>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</si>
  <si>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</si>
  <si>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</si>
  <si>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</si>
  <si>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</si>
  <si>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</si>
  <si>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</si>
  <si>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</si>
  <si>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</si>
  <si>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</si>
  <si>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</si>
  <si>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</si>
  <si>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</si>
  <si>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</si>
  <si>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</si>
  <si>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</si>
  <si>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</si>
  <si>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</si>
  <si>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</si>
  <si>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</si>
  <si>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</si>
  <si>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</si>
  <si>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</si>
  <si>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</si>
  <si>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</si>
  <si>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</si>
  <si>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</si>
  <si>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</si>
  <si>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</si>
  <si>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</si>
  <si>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</si>
  <si>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</si>
  <si>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</si>
  <si>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</si>
  <si>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</si>
  <si>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</si>
  <si>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</si>
  <si>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</si>
  <si>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</si>
  <si>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</si>
  <si>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</si>
  <si>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</si>
  <si>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</si>
  <si>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</si>
  <si>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</si>
  <si>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</si>
  <si>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</si>
  <si>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</si>
  <si>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</si>
  <si>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</si>
  <si>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</si>
  <si>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</si>
  <si>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</si>
  <si>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</si>
  <si>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</si>
  <si>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</si>
  <si>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</si>
  <si>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</si>
  <si>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</si>
  <si>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</si>
  <si>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</si>
  <si>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</si>
  <si>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</si>
  <si>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</si>
  <si>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</si>
  <si>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</si>
  <si>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</si>
  <si>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</si>
  <si>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</si>
  <si>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</si>
  <si>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</si>
  <si>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</si>
  <si>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</si>
  <si>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</si>
  <si>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</si>
  <si>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</si>
  <si>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</si>
  <si>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</si>
  <si>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</si>
  <si>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</si>
  <si>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</si>
  <si>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</si>
  <si>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</si>
  <si>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</si>
  <si>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</si>
  <si>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</si>
  <si>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</si>
  <si>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</si>
  <si>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</si>
  <si>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</si>
  <si>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</si>
  <si>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</si>
  <si>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</si>
  <si>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</si>
  <si>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</si>
  <si>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</si>
  <si>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</si>
  <si>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</si>
  <si>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</si>
  <si>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</si>
  <si>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</si>
  <si>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</si>
  <si>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</si>
  <si>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</si>
  <si>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</si>
  <si>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</si>
  <si>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</si>
  <si>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</si>
  <si>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</si>
  <si>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</si>
  <si>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</si>
  <si>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</si>
  <si>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</si>
  <si>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</si>
  <si>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</si>
  <si>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</si>
  <si>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</si>
  <si>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</si>
  <si>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</si>
  <si>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</si>
  <si>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</si>
  <si>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</si>
  <si>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</si>
  <si>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</si>
  <si>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</si>
  <si>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</si>
  <si>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</si>
  <si>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</si>
  <si>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</si>
  <si>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</si>
  <si>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</si>
  <si>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</si>
  <si>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</si>
  <si>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</si>
  <si>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</si>
  <si>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</si>
  <si>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</si>
  <si>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</si>
  <si>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</si>
  <si>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</si>
  <si>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</si>
  <si>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</si>
  <si>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</si>
  <si>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</si>
  <si>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</si>
  <si>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</si>
  <si>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</si>
  <si>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</si>
  <si>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</si>
  <si>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</si>
  <si>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</si>
  <si>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</si>
  <si>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</si>
  <si>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</si>
  <si>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</si>
  <si>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</si>
  <si>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</si>
  <si>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</si>
  <si>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</si>
  <si>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</si>
  <si>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</si>
  <si>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</si>
  <si>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</si>
  <si>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</si>
  <si>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</si>
  <si>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</si>
  <si>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</si>
  <si>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</si>
  <si>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</si>
  <si>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</si>
  <si>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</si>
  <si>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</si>
  <si>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</si>
  <si>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</si>
  <si>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</si>
  <si>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</si>
  <si>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</si>
  <si>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</si>
  <si>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</si>
  <si>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</si>
  <si>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</si>
  <si>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</si>
  <si>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</si>
  <si>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</si>
  <si>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</si>
  <si>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</si>
  <si>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</si>
  <si>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</si>
  <si>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</si>
  <si>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</si>
  <si>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</si>
  <si>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</si>
  <si>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</si>
  <si>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</si>
  <si>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</si>
  <si>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</si>
  <si>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</si>
  <si>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</si>
  <si>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</si>
  <si>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</si>
  <si>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</si>
  <si>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</si>
  <si>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</si>
  <si>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</si>
  <si>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</si>
  <si>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</si>
  <si>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</si>
  <si>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</si>
  <si>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</si>
  <si>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</si>
  <si>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</si>
  <si>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</si>
  <si>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</si>
  <si>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</si>
  <si>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</si>
  <si>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</si>
  <si>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</si>
  <si>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</si>
  <si>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</si>
  <si>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</si>
  <si>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</si>
  <si>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</si>
  <si>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</si>
  <si>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</si>
  <si>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</si>
  <si>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</si>
  <si>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</si>
  <si>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</si>
  <si>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</si>
  <si>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</si>
  <si>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</si>
  <si>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</si>
  <si>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</si>
  <si>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</si>
  <si>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</si>
  <si>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</si>
  <si>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</si>
  <si>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</si>
  <si>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</si>
  <si>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</si>
  <si>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</si>
  <si>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</si>
  <si>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</si>
  <si>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</si>
  <si>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</si>
  <si>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</si>
  <si>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</si>
  <si>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</si>
  <si>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</si>
  <si>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</si>
  <si>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</si>
  <si>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</si>
  <si>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</si>
  <si>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</si>
  <si>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</si>
  <si>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</si>
  <si>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</si>
  <si>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</si>
  <si>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</si>
  <si>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</si>
  <si>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</si>
  <si>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</si>
  <si>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</si>
  <si>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</si>
  <si>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</si>
  <si>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</si>
  <si>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</si>
  <si>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</si>
  <si>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</si>
  <si>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</si>
  <si>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</si>
  <si>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</si>
  <si>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</si>
  <si>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</si>
  <si>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</si>
  <si>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</si>
  <si>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</si>
  <si>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</si>
  <si>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</si>
  <si>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</si>
  <si>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</si>
  <si>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</si>
  <si>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</si>
  <si>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</si>
  <si>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</si>
  <si>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</si>
  <si>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</si>
  <si>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</si>
  <si>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</si>
  <si>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</si>
  <si>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</si>
  <si>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</si>
  <si>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</si>
  <si>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</si>
  <si>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</si>
  <si>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</si>
  <si>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</si>
  <si>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</si>
  <si>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</si>
  <si>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</si>
  <si>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</si>
  <si>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</si>
  <si>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</si>
  <si>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</si>
  <si>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</si>
  <si>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</si>
  <si>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</si>
  <si>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</si>
  <si>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</si>
  <si>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</si>
  <si>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</si>
  <si>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</si>
  <si>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</si>
  <si>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</si>
  <si>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</si>
  <si>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</si>
  <si>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</si>
  <si>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</si>
  <si>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</si>
  <si>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</si>
  <si>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</si>
  <si>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</si>
  <si>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</si>
  <si>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</si>
  <si>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</si>
  <si>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</si>
  <si>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</si>
  <si>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</si>
  <si>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</si>
  <si>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</si>
  <si>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</si>
  <si>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</si>
  <si>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</si>
  <si>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</si>
  <si>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</si>
  <si>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</si>
  <si>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</si>
  <si>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</si>
  <si>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</si>
  <si>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</si>
  <si>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</si>
  <si>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</si>
  <si>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</si>
  <si>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</si>
  <si>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</si>
  <si>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</si>
  <si>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</si>
  <si>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</si>
  <si>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</si>
  <si>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</si>
  <si>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</si>
  <si>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</si>
  <si>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</si>
  <si>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</si>
  <si>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</si>
  <si>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</si>
  <si>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</si>
  <si>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</si>
  <si>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</si>
  <si>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</si>
  <si>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</si>
  <si>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</si>
  <si>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</si>
  <si>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</si>
  <si>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</si>
  <si>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</si>
  <si>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</si>
  <si>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</si>
  <si>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</si>
  <si>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</si>
  <si>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</si>
  <si>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</si>
  <si>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</si>
  <si>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</si>
  <si>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</si>
  <si>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</si>
  <si>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</si>
  <si>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</si>
  <si>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</si>
  <si>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</si>
  <si>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</si>
  <si>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</si>
  <si>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</si>
  <si>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</si>
  <si>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</si>
  <si>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</si>
  <si>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</si>
  <si>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</si>
  <si>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</si>
  <si>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</si>
  <si>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</si>
  <si>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</si>
  <si>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</si>
  <si>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</si>
  <si>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</si>
  <si>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</si>
  <si>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</si>
  <si>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</si>
  <si>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</si>
  <si>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</si>
  <si>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</si>
  <si>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</si>
  <si>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</si>
  <si>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</si>
  <si>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</si>
  <si>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</si>
  <si>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</si>
  <si>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</si>
  <si>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</si>
  <si>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</si>
  <si>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</si>
  <si>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</si>
  <si>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</si>
  <si>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</si>
  <si>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</si>
  <si>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</si>
  <si>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</si>
  <si>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</si>
  <si>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</si>
  <si>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</si>
  <si>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</si>
  <si>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</si>
  <si>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</si>
  <si>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</si>
  <si>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</si>
  <si>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</si>
  <si>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</si>
  <si>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</si>
  <si>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</si>
  <si>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</si>
  <si>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</si>
  <si>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</si>
  <si>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</si>
  <si>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</si>
  <si>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</si>
  <si>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</si>
  <si>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</si>
  <si>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</si>
  <si>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</si>
  <si>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</si>
  <si>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</si>
  <si>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</si>
  <si>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</si>
  <si>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</si>
  <si>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</si>
  <si>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</si>
  <si>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</si>
  <si>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</si>
  <si>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</si>
  <si>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</si>
  <si>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</si>
  <si>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</si>
  <si>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</si>
  <si>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</si>
  <si>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</si>
  <si>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</si>
  <si>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</si>
  <si>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</si>
  <si>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</si>
  <si>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</si>
  <si>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</si>
  <si>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</si>
  <si>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</si>
  <si>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</si>
  <si>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</si>
  <si>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</si>
  <si>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</si>
  <si>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</si>
  <si>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</si>
  <si>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</si>
  <si>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</si>
  <si>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</si>
  <si>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</si>
  <si>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</si>
  <si>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</si>
  <si>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</si>
  <si>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</si>
  <si>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</si>
  <si>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</si>
  <si>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</si>
  <si>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</si>
  <si>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</si>
  <si>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</si>
  <si>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</si>
  <si>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</si>
  <si>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</si>
  <si>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</si>
  <si>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</si>
  <si>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</si>
  <si>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</si>
  <si>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</si>
  <si>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</si>
  <si>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</si>
  <si>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</si>
  <si>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</si>
  <si>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</si>
  <si>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</si>
  <si>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</si>
  <si>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</si>
  <si>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</si>
  <si>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</si>
  <si>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</si>
  <si>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</si>
  <si>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</si>
  <si>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</si>
  <si>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</si>
  <si>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</si>
  <si>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</si>
  <si>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</si>
  <si>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</si>
  <si>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</si>
  <si>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</si>
  <si>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</si>
  <si>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</si>
  <si>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</si>
  <si>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</si>
  <si>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</si>
  <si>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</si>
  <si>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</si>
  <si>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</si>
  <si>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</si>
  <si>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</si>
  <si>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</si>
  <si>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</si>
  <si>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</si>
  <si>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</si>
  <si>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</si>
  <si>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</si>
  <si>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</si>
  <si>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</si>
  <si>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</si>
  <si>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</si>
  <si>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</si>
  <si>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</si>
  <si>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</si>
  <si>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</si>
  <si>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</si>
  <si>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</si>
  <si>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</si>
  <si>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</si>
  <si>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</si>
  <si>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</si>
  <si>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</si>
  <si>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</si>
  <si>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</si>
  <si>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</si>
  <si>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</si>
  <si>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</si>
  <si>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</si>
  <si>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</si>
  <si>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</si>
  <si>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</si>
  <si>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</si>
  <si>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</si>
  <si>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</si>
  <si>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</si>
  <si>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</si>
  <si>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</si>
  <si>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</si>
  <si>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</si>
  <si>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</si>
  <si>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</si>
  <si>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</si>
  <si>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</si>
  <si>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</si>
  <si>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</si>
  <si>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</si>
  <si>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</si>
  <si>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</si>
  <si>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</si>
  <si>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</si>
  <si>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</si>
  <si>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</si>
  <si>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</si>
  <si>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</si>
  <si>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</si>
  <si>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</si>
  <si>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</si>
  <si>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</si>
  <si>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</si>
  <si>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</si>
  <si>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</si>
  <si>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</si>
  <si>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</si>
  <si>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</si>
  <si>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</si>
  <si>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</si>
  <si>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</si>
  <si>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</si>
  <si>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</si>
  <si>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</si>
  <si>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</si>
  <si>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</si>
  <si>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</si>
  <si>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</si>
  <si>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</si>
  <si>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</si>
  <si>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</si>
  <si>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</si>
  <si>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</si>
  <si>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</si>
  <si>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</si>
  <si>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</si>
  <si>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</si>
  <si>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</si>
  <si>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</si>
  <si>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</si>
  <si>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</si>
  <si>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</si>
  <si>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</si>
  <si>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</si>
  <si>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</si>
  <si>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</si>
  <si>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</si>
  <si>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</si>
  <si>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</si>
  <si>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</si>
  <si>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</si>
  <si>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</si>
  <si>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</si>
  <si>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</si>
  <si>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</si>
  <si>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</si>
  <si>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</si>
  <si>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</si>
  <si>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</si>
  <si>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</si>
  <si>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</si>
  <si>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</si>
  <si>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</si>
  <si>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</si>
  <si>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</si>
  <si>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</si>
  <si>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</si>
  <si>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</si>
  <si>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</si>
  <si>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</si>
  <si>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</si>
  <si>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</si>
  <si>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</si>
  <si>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</si>
  <si>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</si>
  <si>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</si>
  <si>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</si>
  <si>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</si>
  <si>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</si>
  <si>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</si>
  <si>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</si>
  <si>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</si>
  <si>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</si>
  <si>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</si>
  <si>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</si>
  <si>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</si>
  <si>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</si>
  <si>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</si>
  <si>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</si>
  <si>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</si>
  <si>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</si>
  <si>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</si>
  <si>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</si>
  <si>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</si>
  <si>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</si>
  <si>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</si>
  <si>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</si>
  <si>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</si>
  <si>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</si>
  <si>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</si>
  <si>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</si>
  <si>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</si>
  <si>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</si>
  <si>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</si>
  <si>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</si>
  <si>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</si>
  <si>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</si>
  <si>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</si>
  <si>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</si>
  <si>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</si>
  <si>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</si>
  <si>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</si>
  <si>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</si>
  <si>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</si>
  <si>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</si>
  <si>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</si>
  <si>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</si>
  <si>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</si>
  <si>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</si>
  <si>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</si>
  <si>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</si>
  <si>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</si>
  <si>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</si>
  <si>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</si>
  <si>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</si>
  <si>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</si>
  <si>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</si>
  <si>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</si>
  <si>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</si>
  <si>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</si>
  <si>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</si>
  <si>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</si>
  <si>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</si>
  <si>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</si>
  <si>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</si>
  <si>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</si>
  <si>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</si>
  <si>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</si>
  <si>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</si>
  <si>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</si>
  <si>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</si>
  <si>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</si>
  <si>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</si>
  <si>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</si>
  <si>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</si>
  <si>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</si>
  <si>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</si>
  <si>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</si>
  <si>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</si>
  <si>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</si>
  <si>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</si>
  <si>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</si>
  <si>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</si>
  <si>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</si>
  <si>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</si>
  <si>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</si>
  <si>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</si>
  <si>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</si>
  <si>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</si>
  <si>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</si>
  <si>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</si>
  <si>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</si>
  <si>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</si>
  <si>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</si>
  <si>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</si>
  <si>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</si>
  <si>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</si>
  <si>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</si>
  <si>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</si>
  <si>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</si>
  <si>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</si>
  <si>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</si>
  <si>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</si>
  <si>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</si>
  <si>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</si>
  <si>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</si>
  <si>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</si>
  <si>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</si>
  <si>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</si>
  <si>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</si>
  <si>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</si>
  <si>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</si>
  <si>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</si>
  <si>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</si>
  <si>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</si>
  <si>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</si>
  <si>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</si>
  <si>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</si>
  <si>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</si>
  <si>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</si>
  <si>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</si>
  <si>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</si>
  <si>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</si>
  <si>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</si>
  <si>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</si>
  <si>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</si>
  <si>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</si>
  <si>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</si>
  <si>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</si>
  <si>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</si>
  <si>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</si>
  <si>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</si>
  <si>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</si>
  <si>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</si>
  <si>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</si>
  <si>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</si>
  <si>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</si>
  <si>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</si>
  <si>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</si>
  <si>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</si>
  <si>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</si>
  <si>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</si>
  <si>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</si>
  <si>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</si>
  <si>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</si>
  <si>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</si>
  <si>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</si>
  <si>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</si>
  <si>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</si>
  <si>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</si>
  <si>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</si>
  <si>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</si>
  <si>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</si>
  <si>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</si>
  <si>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</si>
  <si>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</si>
  <si>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</si>
  <si>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</si>
  <si>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</si>
  <si>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</si>
  <si>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</si>
  <si>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</si>
  <si>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</si>
  <si>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</si>
  <si>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</si>
  <si>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</si>
  <si>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</si>
  <si>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</si>
  <si>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</si>
  <si>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</si>
  <si>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</si>
  <si>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</si>
  <si>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</si>
  <si>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</si>
  <si>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</si>
  <si>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</si>
  <si>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</si>
  <si>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</si>
  <si>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</si>
  <si>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</si>
  <si>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</si>
  <si>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</si>
  <si>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</si>
  <si>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</si>
  <si>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</si>
  <si>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</si>
  <si>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</si>
  <si>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</si>
  <si>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</si>
  <si>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</si>
  <si>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</si>
  <si>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</si>
  <si>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</si>
  <si>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</si>
  <si>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</si>
  <si>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</si>
  <si>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</si>
  <si>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</si>
  <si>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</si>
  <si>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</si>
  <si>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</si>
  <si>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</si>
  <si>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</si>
  <si>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</si>
  <si>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</si>
  <si>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</si>
  <si>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</si>
  <si>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</si>
  <si>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</si>
  <si>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</si>
  <si>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</si>
  <si>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</si>
  <si>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</si>
  <si>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</si>
  <si>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</si>
  <si>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</si>
  <si>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</si>
  <si>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</si>
  <si>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</si>
  <si>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</si>
  <si>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</si>
  <si>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</si>
  <si>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</si>
  <si>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</si>
  <si>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</si>
  <si>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</si>
  <si>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</si>
  <si>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</si>
  <si>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</si>
  <si>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</si>
  <si>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</si>
  <si>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</si>
  <si>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</si>
  <si>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</si>
  <si>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</si>
  <si>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</si>
  <si>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</si>
  <si>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</si>
  <si>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</si>
  <si>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</si>
  <si>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</si>
  <si>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</si>
  <si>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</si>
  <si>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</si>
  <si>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</si>
  <si>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</si>
  <si>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</si>
  <si>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</si>
  <si>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</si>
  <si>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</si>
  <si>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</si>
  <si>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</si>
  <si>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</si>
  <si>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</si>
  <si>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</si>
  <si>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</si>
  <si>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</si>
  <si>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</si>
  <si>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</si>
  <si>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</si>
  <si>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</si>
  <si>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</si>
  <si>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</si>
  <si>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</si>
  <si>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</si>
  <si>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</si>
  <si>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</si>
  <si>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</si>
  <si>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</si>
  <si>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</si>
  <si>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</si>
  <si>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</si>
  <si>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</si>
  <si>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</si>
  <si>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</si>
  <si>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</si>
  <si>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</si>
  <si>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</si>
  <si>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</si>
  <si>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</si>
  <si>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</si>
  <si>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</si>
  <si>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</si>
  <si>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</si>
  <si>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</si>
  <si>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</si>
  <si>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</si>
  <si>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</si>
  <si>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</si>
  <si>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</si>
  <si>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</si>
  <si>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</si>
  <si>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</si>
  <si>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</si>
  <si>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</si>
  <si>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</si>
  <si>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</si>
  <si>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</si>
  <si>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</si>
  <si>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</si>
  <si>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</si>
  <si>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</si>
  <si>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</si>
  <si>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</si>
  <si>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</si>
  <si>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</si>
  <si>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</si>
  <si>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</si>
  <si>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</si>
  <si>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</si>
  <si>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</si>
  <si>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</si>
  <si>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</si>
  <si>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</si>
  <si>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</si>
  <si>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</si>
  <si>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</si>
  <si>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</si>
  <si>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</si>
  <si>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</si>
  <si>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</si>
  <si>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</si>
  <si>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</si>
  <si>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</si>
  <si>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</si>
  <si>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</si>
  <si>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</si>
  <si>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</si>
  <si>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</si>
  <si>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</si>
  <si>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</si>
  <si>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</si>
  <si>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</si>
  <si>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</si>
  <si>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</si>
  <si>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</si>
  <si>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</si>
  <si>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</si>
  <si>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</si>
  <si>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</si>
  <si>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</si>
  <si>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</si>
  <si>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</si>
  <si>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</si>
  <si>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</si>
  <si>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</si>
  <si>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</si>
  <si>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</si>
  <si>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</si>
  <si>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</si>
  <si>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</si>
  <si>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</si>
  <si>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</si>
  <si>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</si>
  <si>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</si>
  <si>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</si>
  <si>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</si>
  <si>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</si>
  <si>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</si>
  <si>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</si>
  <si>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</si>
  <si>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</si>
  <si>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</si>
  <si>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</si>
  <si>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</si>
  <si>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</si>
  <si>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</si>
  <si>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</si>
  <si>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</si>
  <si>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</si>
  <si>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</si>
  <si>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</si>
  <si>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</si>
  <si>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</si>
  <si>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</si>
  <si>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</si>
  <si>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</si>
  <si>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</si>
  <si>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</si>
  <si>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</si>
  <si>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</si>
  <si>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</si>
  <si>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</si>
  <si>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</si>
  <si>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</si>
  <si>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</si>
  <si>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</si>
  <si>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</si>
  <si>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</si>
  <si>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</si>
  <si>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</si>
  <si>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</si>
  <si>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</si>
  <si>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</si>
  <si>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</si>
  <si>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</si>
  <si>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</si>
  <si>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</si>
  <si>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</si>
  <si>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</si>
  <si>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</si>
  <si>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</si>
  <si>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</si>
  <si>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</si>
  <si>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</si>
  <si>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</si>
  <si>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</si>
  <si>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</si>
  <si>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</si>
  <si>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</si>
  <si>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</si>
  <si>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</si>
  <si>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</si>
  <si>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</si>
  <si>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</si>
  <si>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</si>
  <si>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</si>
  <si>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</si>
  <si>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</si>
  <si>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</si>
  <si>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</si>
  <si>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</si>
  <si>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</si>
  <si>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</si>
  <si>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</si>
  <si>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</si>
  <si>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</si>
  <si>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</si>
  <si>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</si>
  <si>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</si>
  <si>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</si>
  <si>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</si>
  <si>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</si>
  <si>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</si>
  <si>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</si>
  <si>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</si>
  <si>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</si>
  <si>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</si>
  <si>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</si>
  <si>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</si>
  <si>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</si>
  <si>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</si>
  <si>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</si>
  <si>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</si>
  <si>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</si>
  <si>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</si>
  <si>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</si>
  <si>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</si>
  <si>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</si>
  <si>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</si>
  <si>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</si>
  <si>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</si>
  <si>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</si>
  <si>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</si>
  <si>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</si>
  <si>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</si>
  <si>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</si>
  <si>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</si>
  <si>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</si>
  <si>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</si>
  <si>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</si>
  <si>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</si>
  <si>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</si>
  <si>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</si>
  <si>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</si>
  <si>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</si>
  <si>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</si>
  <si>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</si>
  <si>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</si>
  <si>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</si>
  <si>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</si>
  <si>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</si>
  <si>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</si>
  <si>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</si>
  <si>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</si>
  <si>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</si>
  <si>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</si>
  <si>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</si>
  <si>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</si>
  <si>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</si>
  <si>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</si>
  <si>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</si>
  <si>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</si>
  <si>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</si>
  <si>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</si>
  <si>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</si>
  <si>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</si>
  <si>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</si>
  <si>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</si>
  <si>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</si>
  <si>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</si>
  <si>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</si>
  <si>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</si>
  <si>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</si>
  <si>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</si>
  <si>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</si>
  <si>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</si>
  <si>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</si>
  <si>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</si>
  <si>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</si>
  <si>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</si>
  <si>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</si>
  <si>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</si>
  <si>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</si>
  <si>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</si>
  <si>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</si>
  <si>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</si>
  <si>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</si>
  <si>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</si>
  <si>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</si>
  <si>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</si>
  <si>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</si>
  <si>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</si>
  <si>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</si>
  <si>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</si>
  <si>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</si>
  <si>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</si>
  <si>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</si>
  <si>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</si>
  <si>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</si>
  <si>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</si>
  <si>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</si>
  <si>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</si>
  <si>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</si>
  <si>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</si>
  <si>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</si>
  <si>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</si>
  <si>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</si>
  <si>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</si>
  <si>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</si>
  <si>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</si>
  <si>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</si>
  <si>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</si>
  <si>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</si>
  <si>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</si>
  <si>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</si>
  <si>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</si>
  <si>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</si>
  <si>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</si>
  <si>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</si>
  <si>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</si>
  <si>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</si>
  <si>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</si>
  <si>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</si>
  <si>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</si>
  <si>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</si>
  <si>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</si>
  <si>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</si>
  <si>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</si>
  <si>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</si>
  <si>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</si>
  <si>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</si>
  <si>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</si>
  <si>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</si>
  <si>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</si>
  <si>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</si>
  <si>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</si>
  <si>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</si>
  <si>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</si>
  <si>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</si>
  <si>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</si>
  <si>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</si>
  <si>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</si>
  <si>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</si>
  <si>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</si>
  <si>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</si>
  <si>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</si>
  <si>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</si>
  <si>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</si>
  <si>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</si>
  <si>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</si>
  <si>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</si>
  <si>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</si>
  <si>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</si>
  <si>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</si>
  <si>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</si>
  <si>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</si>
  <si>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</si>
  <si>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</si>
  <si>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</si>
  <si>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</si>
  <si>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</si>
  <si>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</si>
  <si>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</si>
  <si>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</si>
  <si>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</si>
  <si>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</si>
  <si>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</si>
  <si>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</si>
  <si>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</si>
  <si>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</si>
  <si>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</si>
  <si>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</si>
  <si>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</si>
  <si>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</si>
  <si>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</si>
  <si>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</si>
  <si>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</si>
  <si>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</si>
  <si>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</si>
  <si>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</si>
  <si>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</si>
  <si>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</si>
  <si>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</si>
  <si>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</si>
  <si>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</si>
  <si>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</si>
  <si>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</si>
  <si>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</si>
  <si>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</si>
  <si>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</si>
  <si>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</si>
  <si>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</si>
  <si>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</si>
  <si>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</si>
  <si>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</si>
  <si>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</si>
  <si>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</si>
  <si>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</si>
  <si>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</si>
  <si>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</si>
  <si>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</si>
  <si>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</si>
  <si>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</si>
  <si>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</si>
  <si>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</si>
  <si>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</si>
  <si>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</si>
  <si>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</si>
  <si>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</si>
  <si>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</si>
  <si>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</si>
  <si>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</si>
  <si>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</si>
  <si>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</si>
  <si>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</si>
  <si>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</si>
  <si>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</si>
  <si>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</si>
  <si>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</si>
  <si>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</si>
  <si>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</si>
  <si>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</si>
  <si>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</si>
  <si>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</si>
  <si>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</si>
  <si>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</si>
  <si>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</si>
  <si>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</si>
  <si>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</si>
  <si>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</si>
  <si>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</si>
  <si>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</si>
  <si>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</si>
  <si>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</si>
  <si>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</si>
  <si>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</si>
  <si>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</si>
  <si>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</si>
  <si>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</si>
  <si>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</si>
  <si>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</si>
  <si>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</si>
  <si>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</si>
  <si>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</si>
  <si>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</si>
  <si>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</si>
  <si>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</si>
  <si>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</si>
  <si>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</si>
  <si>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</si>
  <si>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</si>
  <si>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</si>
  <si>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</si>
  <si>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</si>
  <si>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</si>
  <si>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</si>
  <si>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</si>
  <si>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</si>
  <si>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</si>
  <si>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</si>
  <si>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</si>
  <si>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</si>
  <si>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</si>
  <si>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</si>
  <si>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</si>
  <si>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</si>
  <si>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</si>
  <si>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</si>
  <si>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</si>
  <si>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</si>
  <si>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</si>
  <si>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</si>
  <si>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</si>
  <si>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</si>
  <si>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</si>
  <si>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</si>
  <si>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</si>
  <si>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</si>
  <si>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</si>
  <si>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</si>
  <si>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</si>
  <si>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</si>
  <si>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</si>
  <si>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</si>
  <si>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</si>
  <si>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</si>
  <si>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</si>
  <si>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</si>
  <si>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</si>
  <si>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</si>
  <si>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</si>
  <si>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</si>
  <si>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</si>
  <si>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</si>
  <si>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</si>
  <si>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</si>
  <si>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</si>
  <si>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</si>
  <si>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</si>
  <si>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</si>
  <si>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</si>
  <si>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</si>
  <si>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</si>
  <si>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</si>
  <si>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</si>
  <si>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</si>
  <si>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</si>
  <si>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</si>
  <si>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</si>
  <si>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</si>
  <si>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</si>
  <si>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</si>
  <si>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</si>
  <si>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</si>
  <si>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</si>
  <si>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</si>
  <si>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</si>
  <si>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</si>
  <si>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</si>
  <si>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</si>
  <si>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</si>
  <si>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</si>
  <si>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</si>
  <si>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</si>
  <si>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</si>
  <si>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</si>
  <si>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</si>
  <si>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</si>
  <si>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</si>
  <si>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</si>
  <si>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</si>
  <si>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</si>
  <si>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</si>
  <si>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</si>
  <si>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</si>
  <si>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</si>
  <si>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</si>
  <si>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</si>
  <si>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</si>
  <si>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</si>
  <si>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</si>
  <si>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</si>
  <si>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</si>
  <si>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</si>
  <si>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</si>
  <si>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</si>
  <si>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</si>
  <si>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</si>
  <si>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</si>
  <si>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</si>
  <si>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</si>
  <si>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</si>
  <si>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</si>
  <si>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</si>
  <si>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</si>
  <si>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</si>
  <si>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</si>
  <si>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</si>
  <si>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</si>
  <si>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</si>
  <si>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</si>
  <si>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</si>
  <si>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</si>
  <si>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</si>
  <si>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</si>
  <si>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</si>
  <si>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</si>
  <si>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</si>
  <si>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</si>
  <si>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</si>
  <si>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</si>
  <si>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</si>
  <si>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</si>
  <si>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</si>
  <si>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</si>
  <si>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</si>
  <si>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</si>
  <si>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</si>
  <si>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</si>
  <si>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</si>
  <si>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</si>
  <si>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</si>
  <si>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</si>
  <si>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</si>
  <si>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</si>
  <si>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</si>
  <si>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</si>
  <si>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</si>
  <si>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</si>
  <si>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</si>
  <si>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</si>
  <si>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</si>
  <si>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</si>
  <si>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</si>
  <si>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</si>
  <si>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</si>
  <si>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</si>
  <si>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</si>
  <si>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</si>
  <si>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</si>
  <si>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</si>
  <si>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</si>
  <si>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</si>
  <si>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</si>
  <si>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</si>
  <si>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</si>
  <si>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</si>
  <si>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</si>
  <si>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</si>
  <si>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</si>
  <si>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</si>
  <si>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</si>
  <si>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</si>
  <si>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</si>
  <si>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</si>
  <si>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</si>
  <si>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</si>
  <si>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</si>
  <si>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</si>
  <si>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</si>
  <si>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</si>
  <si>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</si>
  <si>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</si>
  <si>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</si>
  <si>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</si>
  <si>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</si>
  <si>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</si>
  <si>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</si>
  <si>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</si>
  <si>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</si>
  <si>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</si>
  <si>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</si>
  <si>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</si>
  <si>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</si>
  <si>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</si>
  <si>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</si>
  <si>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</si>
  <si>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</si>
  <si>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</si>
  <si>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</si>
  <si>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</si>
  <si>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</si>
  <si>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</si>
  <si>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</si>
  <si>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</si>
  <si>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</si>
  <si>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</si>
  <si>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</si>
  <si>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</si>
  <si>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</si>
  <si>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</si>
  <si>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</si>
  <si>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</si>
  <si>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</si>
  <si>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</si>
  <si>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</si>
  <si>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</si>
  <si>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</si>
  <si>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</si>
  <si>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</si>
  <si>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</si>
  <si>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</si>
  <si>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</si>
  <si>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</si>
  <si>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</si>
  <si>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</si>
  <si>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</si>
  <si>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</si>
  <si>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</si>
  <si>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</si>
  <si>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</si>
  <si>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</si>
  <si>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</si>
  <si>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</si>
  <si>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</si>
  <si>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</si>
  <si>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</si>
  <si>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</si>
  <si>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</si>
  <si>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</si>
  <si>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</si>
  <si>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</si>
  <si>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</si>
  <si>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</si>
  <si>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</si>
  <si>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</si>
  <si>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</si>
  <si>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</si>
  <si>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</si>
  <si>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</si>
  <si>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</si>
  <si>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</si>
  <si>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</si>
  <si>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</si>
  <si>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</si>
  <si>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</si>
  <si>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</si>
  <si>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</si>
  <si>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</si>
  <si>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</si>
  <si>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</si>
  <si>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</si>
  <si>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</si>
  <si>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</si>
  <si>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</si>
  <si>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</si>
  <si>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</si>
  <si>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</si>
  <si>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</si>
  <si>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</si>
  <si>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</si>
  <si>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</si>
  <si>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</si>
  <si>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</si>
  <si>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</si>
  <si>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</si>
  <si>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</si>
  <si>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</si>
  <si>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</si>
  <si>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</si>
  <si>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</si>
  <si>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</si>
  <si>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</si>
  <si>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</si>
  <si>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</si>
  <si>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</si>
  <si>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</si>
  <si>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</si>
  <si>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</si>
  <si>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</si>
  <si>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</si>
  <si>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</si>
  <si>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</si>
  <si>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</si>
  <si>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</si>
  <si>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</si>
  <si>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</si>
  <si>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</si>
  <si>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</si>
  <si>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</si>
  <si>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</si>
  <si>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</si>
  <si>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</si>
  <si>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</si>
  <si>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</si>
  <si>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</si>
  <si>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</si>
  <si>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</si>
  <si>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</si>
  <si>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</si>
  <si>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</si>
  <si>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</si>
  <si>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</si>
  <si>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</si>
  <si>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</si>
  <si>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</si>
  <si>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</si>
  <si>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</si>
  <si>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</si>
  <si>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</si>
  <si>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</si>
  <si>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</si>
  <si>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</si>
  <si>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</si>
  <si>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</si>
  <si>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</si>
  <si>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</si>
  <si>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</si>
  <si>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</si>
  <si>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</si>
  <si>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</si>
  <si>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</si>
  <si>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</si>
  <si>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</si>
  <si>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</si>
  <si>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</si>
  <si>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</si>
  <si>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</si>
  <si>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</si>
  <si>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</si>
  <si>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</si>
  <si>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</si>
  <si>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</si>
  <si>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</si>
  <si>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</si>
  <si>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</si>
  <si>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</si>
  <si>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</si>
  <si>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</si>
  <si>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</si>
  <si>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</si>
  <si>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</si>
  <si>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</si>
  <si>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</si>
  <si>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</si>
  <si>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</si>
  <si>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</si>
  <si>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</si>
  <si>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</si>
  <si>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</si>
  <si>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</si>
  <si>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</si>
  <si>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</si>
  <si>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</si>
  <si>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</si>
  <si>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</si>
  <si>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</si>
  <si>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</si>
  <si>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</si>
  <si>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</si>
  <si>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</si>
  <si>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</si>
  <si>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</si>
  <si>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</si>
  <si>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</si>
  <si>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</si>
  <si>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</si>
  <si>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</si>
  <si>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</si>
  <si>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</si>
  <si>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</si>
  <si>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</si>
  <si>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</si>
  <si>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</si>
  <si>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</si>
  <si>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</si>
  <si>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</si>
  <si>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</si>
  <si>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</si>
  <si>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</si>
  <si>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</si>
  <si>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</si>
  <si>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</si>
  <si>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</si>
  <si>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</si>
  <si>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</si>
  <si>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</si>
  <si>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</si>
  <si>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</si>
  <si>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</si>
  <si>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</si>
  <si>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</si>
  <si>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</si>
  <si>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</si>
  <si>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</si>
  <si>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</si>
  <si>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</si>
  <si>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</si>
  <si>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</si>
  <si>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</si>
  <si>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</si>
  <si>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</si>
  <si>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</si>
  <si>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</si>
  <si>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</si>
  <si>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</si>
  <si>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</si>
  <si>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</si>
  <si>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</si>
  <si>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</si>
  <si>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</si>
  <si>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</si>
  <si>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</si>
  <si>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</si>
  <si>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</si>
  <si>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</si>
  <si>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</si>
  <si>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</si>
  <si>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</si>
  <si>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</si>
  <si>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</si>
  <si>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</si>
  <si>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</si>
  <si>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</si>
  <si>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</si>
  <si>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</si>
  <si>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</si>
  <si>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</si>
  <si>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</si>
  <si>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</si>
  <si>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</si>
  <si>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</si>
  <si>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</si>
  <si>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</si>
  <si>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</si>
  <si>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</si>
  <si>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</si>
  <si>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</si>
  <si>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</si>
  <si>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</si>
  <si>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</si>
  <si>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</si>
  <si>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</si>
  <si>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</si>
  <si>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</si>
  <si>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</si>
  <si>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</si>
  <si>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</si>
  <si>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</si>
  <si>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</si>
  <si>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</si>
  <si>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</si>
  <si>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</si>
  <si>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</si>
  <si>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</si>
  <si>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</si>
  <si>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</si>
  <si>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</si>
  <si>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</si>
  <si>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</si>
  <si>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</si>
  <si>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</si>
  <si>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</si>
  <si>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</si>
  <si>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</si>
  <si>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</si>
  <si>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</si>
  <si>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</si>
  <si>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</si>
  <si>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</si>
  <si>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</si>
  <si>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</si>
  <si>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</si>
  <si>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</si>
  <si>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</si>
  <si>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</si>
  <si>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</si>
  <si>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</si>
  <si>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</si>
  <si>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</si>
  <si>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</si>
  <si>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</si>
  <si>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</si>
  <si>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</si>
  <si>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</si>
  <si>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</si>
  <si>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</si>
  <si>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</si>
  <si>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</si>
  <si>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</si>
  <si>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</si>
  <si>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</si>
  <si>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</si>
  <si>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</si>
  <si>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</si>
  <si>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</si>
  <si>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</si>
  <si>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</si>
  <si>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</si>
  <si>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</si>
  <si>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</si>
  <si>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</si>
  <si>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</si>
  <si>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</si>
  <si>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</si>
  <si>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</si>
  <si>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</si>
  <si>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</si>
  <si>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</si>
  <si>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</si>
  <si>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</si>
  <si>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</si>
  <si>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</si>
  <si>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</si>
  <si>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</si>
  <si>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</si>
  <si>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</si>
  <si>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</si>
  <si>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</si>
  <si>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</si>
  <si>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</si>
  <si>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</si>
  <si>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</si>
  <si>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</si>
  <si>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</si>
  <si>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</si>
  <si>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</si>
  <si>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</si>
  <si>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</si>
  <si>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</si>
  <si>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</si>
  <si>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</si>
  <si>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</si>
  <si>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</si>
  <si>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</si>
  <si>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</si>
  <si>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</si>
  <si>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</si>
  <si>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</si>
  <si>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</si>
  <si>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</si>
  <si>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</si>
  <si>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</si>
  <si>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</si>
  <si>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</si>
  <si>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</si>
  <si>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</si>
  <si>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</si>
  <si>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</si>
  <si>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</si>
  <si>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</si>
  <si>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</si>
  <si>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</si>
  <si>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</si>
  <si>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</si>
  <si>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</si>
  <si>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</si>
  <si>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</si>
  <si>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</si>
  <si>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</si>
  <si>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</si>
  <si>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</si>
  <si>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</si>
  <si>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</si>
  <si>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</si>
  <si>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</si>
  <si>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</si>
  <si>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</si>
  <si>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</si>
  <si>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</si>
  <si>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</si>
  <si>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</si>
  <si>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</si>
  <si>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</si>
  <si>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</si>
  <si>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</si>
  <si>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</si>
  <si>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</si>
  <si>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</si>
  <si>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</si>
  <si>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</si>
  <si>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</si>
  <si>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</si>
  <si>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</si>
  <si>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</si>
  <si>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</si>
  <si>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</si>
  <si>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</si>
  <si>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</si>
  <si>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</si>
  <si>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</si>
  <si>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</si>
  <si>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</si>
  <si>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</si>
  <si>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</si>
  <si>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</si>
  <si>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</si>
  <si>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</si>
  <si>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</si>
  <si>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</si>
  <si>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</si>
  <si>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</si>
  <si>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</si>
  <si>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</si>
  <si>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</si>
  <si>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</si>
  <si>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</si>
  <si>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</si>
  <si>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</si>
  <si>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</si>
  <si>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</si>
  <si>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</si>
  <si>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</si>
  <si>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</si>
  <si>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</si>
  <si>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</si>
  <si>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</si>
  <si>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</si>
  <si>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</si>
  <si>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</si>
  <si>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</si>
  <si>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</si>
  <si>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</si>
  <si>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</si>
  <si>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</si>
  <si>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</si>
  <si>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</si>
  <si>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</si>
  <si>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</si>
  <si>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</si>
  <si>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</si>
  <si>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</si>
  <si>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</si>
  <si>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</si>
  <si>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</si>
  <si>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</si>
  <si>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</si>
  <si>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</si>
  <si>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</si>
  <si>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</si>
  <si>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</si>
  <si>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</si>
  <si>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</si>
  <si>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</si>
  <si>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</si>
  <si>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</si>
  <si>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</si>
  <si>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</si>
  <si>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</si>
  <si>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</si>
  <si>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</si>
  <si>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</si>
  <si>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</si>
  <si>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</si>
  <si>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</si>
  <si>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</si>
  <si>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</si>
  <si>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</si>
  <si>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</si>
  <si>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</si>
  <si>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</si>
  <si>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</si>
  <si>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</si>
  <si>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</si>
  <si>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</si>
  <si>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</si>
  <si>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</si>
  <si>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</si>
  <si>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</si>
  <si>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</si>
  <si>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</si>
  <si>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</si>
  <si>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</si>
  <si>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</si>
  <si>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</si>
  <si>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</si>
  <si>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</si>
  <si>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</si>
  <si>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</si>
  <si>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</si>
  <si>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</si>
  <si>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</si>
  <si>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</si>
  <si>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</si>
  <si>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</si>
  <si>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</si>
  <si>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</si>
  <si>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</si>
  <si>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</si>
  <si>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</si>
  <si>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</si>
  <si>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</si>
  <si>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</si>
  <si>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</si>
  <si>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</si>
  <si>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</si>
  <si>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</si>
  <si>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</si>
  <si>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</si>
  <si>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</si>
  <si>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</si>
  <si>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</si>
  <si>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</si>
  <si>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</si>
  <si>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</si>
  <si>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</si>
  <si>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</si>
  <si>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</si>
  <si>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</si>
  <si>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</si>
  <si>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</si>
  <si>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</si>
  <si>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</si>
  <si>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</si>
  <si>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</si>
  <si>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</si>
  <si>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</si>
  <si>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</si>
  <si>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</si>
  <si>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</si>
  <si>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</si>
  <si>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</si>
  <si>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</si>
  <si>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</si>
  <si>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</si>
  <si>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</si>
  <si>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</si>
  <si>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</si>
  <si>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</si>
  <si>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</si>
  <si>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</si>
  <si>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</si>
  <si>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</si>
  <si>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</si>
  <si>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</si>
  <si>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</si>
  <si>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</si>
  <si>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</si>
  <si>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</si>
  <si>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</si>
  <si>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</si>
  <si>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</si>
  <si>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</si>
  <si>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</si>
  <si>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</si>
  <si>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</si>
  <si>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</si>
  <si>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</si>
  <si>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</si>
  <si>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</si>
  <si>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</si>
  <si>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</si>
  <si>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</si>
  <si>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</si>
  <si>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</si>
  <si>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</si>
  <si>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</si>
  <si>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</si>
  <si>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</si>
  <si>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</si>
  <si>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</si>
  <si>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</si>
  <si>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</si>
  <si>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</si>
  <si>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</si>
  <si>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</si>
  <si>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</si>
  <si>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</si>
  <si>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</si>
  <si>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</si>
  <si>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</si>
  <si>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</si>
  <si>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</si>
  <si>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</si>
  <si>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</si>
  <si>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</si>
  <si>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</si>
  <si>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</si>
  <si>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</si>
  <si>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</si>
  <si>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</si>
  <si>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</si>
  <si>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</si>
  <si>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</si>
  <si>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</si>
  <si>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</si>
  <si>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</si>
  <si>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</si>
  <si>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</si>
  <si>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</si>
  <si>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</si>
  <si>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</si>
  <si>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</si>
  <si>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</si>
  <si>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</si>
  <si>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</si>
  <si>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</si>
  <si>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</si>
  <si>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</si>
  <si>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</si>
  <si>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</si>
  <si>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</si>
  <si>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</si>
  <si>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</si>
  <si>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</si>
  <si>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</si>
  <si>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</si>
  <si>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</si>
  <si>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</si>
  <si>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</si>
  <si>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</si>
  <si>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</si>
  <si>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</si>
  <si>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</si>
  <si>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</si>
  <si>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</si>
  <si>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</si>
  <si>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</si>
  <si>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</si>
  <si>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</si>
  <si>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</si>
  <si>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</si>
  <si>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</si>
  <si>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</si>
  <si>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</si>
  <si>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</si>
  <si>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</si>
  <si>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</si>
  <si>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</si>
  <si>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</si>
  <si>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</si>
  <si>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</si>
  <si>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</si>
  <si>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</si>
  <si>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</si>
  <si>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</si>
  <si>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</si>
  <si>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</si>
  <si>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</si>
  <si>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</si>
  <si>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</si>
  <si>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</si>
  <si>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</si>
  <si>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</si>
  <si>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</si>
  <si>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</si>
  <si>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</si>
  <si>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</si>
  <si>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</si>
  <si>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</si>
  <si>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</si>
  <si>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</si>
  <si>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</si>
  <si>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</si>
  <si>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</si>
  <si>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</si>
  <si>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</si>
  <si>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</si>
  <si>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</si>
  <si>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</si>
  <si>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</si>
  <si>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</si>
  <si>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</si>
  <si>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</si>
  <si>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</si>
  <si>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</si>
  <si>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</si>
  <si>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</si>
  <si>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</si>
  <si>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</si>
  <si>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</si>
  <si>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</si>
  <si>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</si>
  <si>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</si>
  <si>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</si>
  <si>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</si>
  <si>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</si>
  <si>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</si>
  <si>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</si>
  <si>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</si>
  <si>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</si>
  <si>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</si>
  <si>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</si>
  <si>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</si>
  <si>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</si>
  <si>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</si>
  <si>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</si>
  <si>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</si>
  <si>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</si>
  <si>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</si>
  <si>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</si>
  <si>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</si>
  <si>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</si>
  <si>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</si>
  <si>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</si>
  <si>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</si>
  <si>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</si>
  <si>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</si>
  <si>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</si>
  <si>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</si>
  <si>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</si>
  <si>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</si>
  <si>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</si>
  <si>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</si>
  <si>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</si>
  <si>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</si>
  <si>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</si>
  <si>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</si>
  <si>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</si>
  <si>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</si>
  <si>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</si>
  <si>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</si>
  <si>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</si>
  <si>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</si>
  <si>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</si>
  <si>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</si>
  <si>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</si>
  <si>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</si>
  <si>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</si>
  <si>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</si>
  <si>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</si>
  <si>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</si>
  <si>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</si>
  <si>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</si>
  <si>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</si>
  <si>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</si>
  <si>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</si>
  <si>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</si>
  <si>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</si>
  <si>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</si>
  <si>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</si>
  <si>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</si>
  <si>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</si>
  <si>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</si>
  <si>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</si>
  <si>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</si>
  <si>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</si>
  <si>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</si>
  <si>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</si>
  <si>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</si>
  <si>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</si>
  <si>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</si>
  <si>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</si>
  <si>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</si>
  <si>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</si>
  <si>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</si>
  <si>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</si>
  <si>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</si>
  <si>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</si>
  <si>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</si>
  <si>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</si>
  <si>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</si>
  <si>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</si>
  <si>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</si>
  <si>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</si>
  <si>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</si>
  <si>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</si>
  <si>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</si>
  <si>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</si>
  <si>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</si>
  <si>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</si>
  <si>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</si>
  <si>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</si>
  <si>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</si>
  <si>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</si>
  <si>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</si>
  <si>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</si>
  <si>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</si>
  <si>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</si>
  <si>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</si>
  <si>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</si>
  <si>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</si>
  <si>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</si>
  <si>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</si>
  <si>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</si>
  <si>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</si>
  <si>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</si>
  <si>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</si>
  <si>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</si>
  <si>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</si>
  <si>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</si>
  <si>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</si>
  <si>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</si>
  <si>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</si>
  <si>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</si>
  <si>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</si>
  <si>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</si>
  <si>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</si>
  <si>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</si>
  <si>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</si>
  <si>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</si>
  <si>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</si>
  <si>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</si>
  <si>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</si>
  <si>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</si>
  <si>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</si>
  <si>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</si>
  <si>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</si>
  <si>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</si>
  <si>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</si>
  <si>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</si>
  <si>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</si>
  <si>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</si>
  <si>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</si>
  <si>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</si>
  <si>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</si>
  <si>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</si>
  <si>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</si>
  <si>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</si>
  <si>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</si>
  <si>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</si>
  <si>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</si>
  <si>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</si>
  <si>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</si>
  <si>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</si>
  <si>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</si>
  <si>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</si>
  <si>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</si>
  <si>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</si>
  <si>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</si>
  <si>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</si>
  <si>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</si>
  <si>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</si>
  <si>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</si>
  <si>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</si>
  <si>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</si>
  <si>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</si>
  <si>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</si>
  <si>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</si>
  <si>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</si>
  <si>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</si>
  <si>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</si>
  <si>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</si>
  <si>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</si>
  <si>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</si>
  <si>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</si>
  <si>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</si>
  <si>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</si>
  <si>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</si>
  <si>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</si>
  <si>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</si>
  <si>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</si>
  <si>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</si>
  <si>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</si>
  <si>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</si>
  <si>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</si>
  <si>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</si>
  <si>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</si>
  <si>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</si>
  <si>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</si>
  <si>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</si>
  <si>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</si>
  <si>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</si>
  <si>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</si>
  <si>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</si>
  <si>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</si>
  <si>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</si>
  <si>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</si>
  <si>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</si>
  <si>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</si>
  <si>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</si>
  <si>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</si>
  <si>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</si>
  <si>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</si>
  <si>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</si>
  <si>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</si>
  <si>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</si>
  <si>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</si>
  <si>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</si>
  <si>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</si>
  <si>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</si>
  <si>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</si>
  <si>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</si>
  <si>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</si>
  <si>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</si>
  <si>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</si>
  <si>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</si>
  <si>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</si>
  <si>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</si>
  <si>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</si>
  <si>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</si>
  <si>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</si>
  <si>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</si>
  <si>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</si>
  <si>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</si>
  <si>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</si>
  <si>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</si>
  <si>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</si>
  <si>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</si>
  <si>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</si>
  <si>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</si>
  <si>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</si>
  <si>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</si>
  <si>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</si>
  <si>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</si>
  <si>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</si>
  <si>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</si>
  <si>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</si>
  <si>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</si>
  <si>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</si>
  <si>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</si>
  <si>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</si>
  <si>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</si>
  <si>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</si>
  <si>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</si>
  <si>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</si>
  <si>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</si>
  <si>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</si>
  <si>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</si>
  <si>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</si>
  <si>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</si>
  <si>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</si>
  <si>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</si>
  <si>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</si>
  <si>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</si>
  <si>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</si>
  <si>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</si>
  <si>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</si>
  <si>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</si>
  <si>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</si>
  <si>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</si>
  <si>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</si>
  <si>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</si>
  <si>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</si>
  <si>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</si>
  <si>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</si>
  <si>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</si>
  <si>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</si>
  <si>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</si>
  <si>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</si>
  <si>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</si>
  <si>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</si>
  <si>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</si>
  <si>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</si>
  <si>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</si>
  <si>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</si>
  <si>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</si>
  <si>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</si>
  <si>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</si>
  <si>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</si>
  <si>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</si>
  <si>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</si>
  <si>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</si>
  <si>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</si>
  <si>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</si>
  <si>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</si>
  <si>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</si>
  <si>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</si>
  <si>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</si>
  <si>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</si>
  <si>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</si>
  <si>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</si>
  <si>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</si>
  <si>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</si>
  <si>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</si>
  <si>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</si>
  <si>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</si>
  <si>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</si>
  <si>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</si>
  <si>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</si>
  <si>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</si>
  <si>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</si>
  <si>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</si>
  <si>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</si>
  <si>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</si>
  <si>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</si>
  <si>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</si>
  <si>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</si>
  <si>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</si>
  <si>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</si>
  <si>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</si>
  <si>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</si>
  <si>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</si>
  <si>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</si>
  <si>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</si>
  <si>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</si>
  <si>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</si>
  <si>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</si>
  <si>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</si>
  <si>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</si>
  <si>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</si>
  <si>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</si>
  <si>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</si>
  <si>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</si>
  <si>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</si>
  <si>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</si>
  <si>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</si>
  <si>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</si>
  <si>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</si>
  <si>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</si>
  <si>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</si>
  <si>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</si>
  <si>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</si>
  <si>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</si>
  <si>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</si>
  <si>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</si>
  <si>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</si>
  <si>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</si>
  <si>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</si>
  <si>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</si>
  <si>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</si>
  <si>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</si>
  <si>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</si>
  <si>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</si>
  <si>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</si>
  <si>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</si>
  <si>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</si>
  <si>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</si>
  <si>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</si>
  <si>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</si>
  <si>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</si>
  <si>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</si>
  <si>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</si>
  <si>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</si>
  <si>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</si>
  <si>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</si>
  <si>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</si>
  <si>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</si>
  <si>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</si>
  <si>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</si>
  <si>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</si>
  <si>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</si>
  <si>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</si>
  <si>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</si>
  <si>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</si>
  <si>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</si>
  <si>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</si>
  <si>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</si>
  <si>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</si>
  <si>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</si>
  <si>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</si>
  <si>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</si>
  <si>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</si>
  <si>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</si>
  <si>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</si>
  <si>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</si>
  <si>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</si>
  <si>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</si>
  <si>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</si>
  <si>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</si>
  <si>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</si>
  <si>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</si>
  <si>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</si>
  <si>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</si>
  <si>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</si>
  <si>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</si>
  <si>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</si>
  <si>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</si>
  <si>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</si>
  <si>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</si>
  <si>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</si>
  <si>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</si>
  <si>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</si>
  <si>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</si>
  <si>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</si>
  <si>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</si>
  <si>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</si>
  <si>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</si>
  <si>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</si>
  <si>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</si>
  <si>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</si>
  <si>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</si>
  <si>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</si>
  <si>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</si>
  <si>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</si>
  <si>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</si>
  <si>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</si>
  <si>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</si>
  <si>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</si>
  <si>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</si>
  <si>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</si>
  <si>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</si>
  <si>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</si>
  <si>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</si>
  <si>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</si>
  <si>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</si>
  <si>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</si>
  <si>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</si>
  <si>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</si>
  <si>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</si>
  <si>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</si>
  <si>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</si>
  <si>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</si>
  <si>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</si>
  <si>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</si>
  <si>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</si>
  <si>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</si>
  <si>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</si>
  <si>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</si>
  <si>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</si>
  <si>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</si>
  <si>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</si>
  <si>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</si>
  <si>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</si>
  <si>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</si>
  <si>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</si>
  <si>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</si>
  <si>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</si>
  <si>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</si>
  <si>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</si>
  <si>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</si>
  <si>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</si>
  <si>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</si>
  <si>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</si>
  <si>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</si>
  <si>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</si>
  <si>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</si>
  <si>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</si>
  <si>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</si>
  <si>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</si>
  <si>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</si>
  <si>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</si>
  <si>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</si>
  <si>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</si>
  <si>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</si>
  <si>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</si>
  <si>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</si>
  <si>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</si>
  <si>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</si>
  <si>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</si>
  <si>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</si>
  <si>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</si>
  <si>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</si>
  <si>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</si>
  <si>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</si>
  <si>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</si>
  <si>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</si>
  <si>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</si>
  <si>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</si>
  <si>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</si>
  <si>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</si>
  <si>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</si>
  <si>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</si>
  <si>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</si>
  <si>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</si>
  <si>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</si>
  <si>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</si>
  <si>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</si>
  <si>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</si>
  <si>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</si>
  <si>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</si>
  <si>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</si>
  <si>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</si>
  <si>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</si>
  <si>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</si>
  <si>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</si>
  <si>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</si>
  <si>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</si>
  <si>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</si>
  <si>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</si>
  <si>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</si>
  <si>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</si>
  <si>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</si>
  <si>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</si>
  <si>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</si>
  <si>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</si>
  <si>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</si>
  <si>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</si>
  <si>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</si>
  <si>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</si>
  <si>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</si>
  <si>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</si>
  <si>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</si>
  <si>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</si>
  <si>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</si>
  <si>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</si>
  <si>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</si>
  <si>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</si>
  <si>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</si>
  <si>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</si>
  <si>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</si>
  <si>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</si>
  <si>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</si>
  <si>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</si>
  <si>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</si>
  <si>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</si>
  <si>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</si>
  <si>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</si>
  <si>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</si>
  <si>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</si>
  <si>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</si>
  <si>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</si>
  <si>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</si>
  <si>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</si>
  <si>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</si>
  <si>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</si>
  <si>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</si>
  <si>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</si>
  <si>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</si>
  <si>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</si>
  <si>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</si>
  <si>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</si>
  <si>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</si>
  <si>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</si>
  <si>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</si>
  <si>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</si>
  <si>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</si>
  <si>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</si>
  <si>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</si>
  <si>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</si>
  <si>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</si>
  <si>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</si>
  <si>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</si>
  <si>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</si>
  <si>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</si>
  <si>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</si>
  <si>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</si>
  <si>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</si>
  <si>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</si>
  <si>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</si>
  <si>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</si>
  <si>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</si>
  <si>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</si>
  <si>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</si>
  <si>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</si>
  <si>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</si>
  <si>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</si>
  <si>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</si>
  <si>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</si>
  <si>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</si>
  <si>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</si>
  <si>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</si>
  <si>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</si>
  <si>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</si>
  <si>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</si>
  <si>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</si>
  <si>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</si>
  <si>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</si>
  <si>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</si>
  <si>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</si>
  <si>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</si>
  <si>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</si>
  <si>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</si>
  <si>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</si>
  <si>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</si>
  <si>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</si>
  <si>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</si>
  <si>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</si>
  <si>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</si>
  <si>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</si>
  <si>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</si>
  <si>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</si>
  <si>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</si>
  <si>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</si>
  <si>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</si>
  <si>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</si>
  <si>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</si>
  <si>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</si>
  <si>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</si>
  <si>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</si>
  <si>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</si>
  <si>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</si>
  <si>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</si>
  <si>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</si>
  <si>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</si>
  <si>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</si>
  <si>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</si>
  <si>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</si>
  <si>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</si>
  <si>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</si>
  <si>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</si>
  <si>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</si>
  <si>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</si>
  <si>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</si>
  <si>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</si>
  <si>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</si>
  <si>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</si>
  <si>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</si>
  <si>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</si>
  <si>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</si>
  <si>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</si>
  <si>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</si>
  <si>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</si>
  <si>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</si>
  <si>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</si>
  <si>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</si>
  <si>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</si>
  <si>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</si>
  <si>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</si>
  <si>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</si>
  <si>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</si>
  <si>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</si>
  <si>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</si>
  <si>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</si>
  <si>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</si>
  <si>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</si>
  <si>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</si>
  <si>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</si>
  <si>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</si>
  <si>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</si>
  <si>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</si>
  <si>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</si>
  <si>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</si>
  <si>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</si>
  <si>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</si>
  <si>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</si>
  <si>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</si>
  <si>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</si>
  <si>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</si>
  <si>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</si>
  <si>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</si>
  <si>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</si>
  <si>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</si>
  <si>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</si>
  <si>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</si>
  <si>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</si>
  <si>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</si>
  <si>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</si>
  <si>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</si>
  <si>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</si>
  <si>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</si>
  <si>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</si>
  <si>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</si>
  <si>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</si>
  <si>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</si>
  <si>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</si>
  <si>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</si>
  <si>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</si>
  <si>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</si>
  <si>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</si>
  <si>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</si>
  <si>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</si>
  <si>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</si>
  <si>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</si>
  <si>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</si>
  <si>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</si>
  <si>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</si>
  <si>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</si>
  <si>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</si>
  <si>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</si>
  <si>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</si>
  <si>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</si>
  <si>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</si>
  <si>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</si>
  <si>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</si>
  <si>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</si>
  <si>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</si>
  <si>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</si>
  <si>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</si>
  <si>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</si>
  <si>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</si>
  <si>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</si>
  <si>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</si>
  <si>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</si>
  <si>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</si>
  <si>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</si>
  <si>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</si>
  <si>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</si>
  <si>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</si>
  <si>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</si>
  <si>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</si>
  <si>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</si>
  <si>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</si>
  <si>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</si>
  <si>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</si>
  <si>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</si>
  <si>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</si>
  <si>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</si>
  <si>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</si>
  <si>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</si>
  <si>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</si>
  <si>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</si>
  <si>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</si>
  <si>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</si>
  <si>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</si>
  <si>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</si>
  <si>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</si>
  <si>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</si>
  <si>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</si>
  <si>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</si>
  <si>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</si>
  <si>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</si>
  <si>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</si>
  <si>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</si>
  <si>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</si>
  <si>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</si>
  <si>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</si>
  <si>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</si>
  <si>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</si>
  <si>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</si>
  <si>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</si>
  <si>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</si>
  <si>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</si>
  <si>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</si>
  <si>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</si>
  <si>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</si>
  <si>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</si>
  <si>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</si>
  <si>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</si>
  <si>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</si>
  <si>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</si>
  <si>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</si>
  <si>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</si>
  <si>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</si>
  <si>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</si>
  <si>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</si>
  <si>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</si>
  <si>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</si>
  <si>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</si>
  <si>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</si>
  <si>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</si>
  <si>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</si>
  <si>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</si>
  <si>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</si>
  <si>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</si>
  <si>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</si>
  <si>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</si>
  <si>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</si>
  <si>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</si>
  <si>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</si>
  <si>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</si>
  <si>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</si>
  <si>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</si>
  <si>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</si>
  <si>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</si>
  <si>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</si>
  <si>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</si>
  <si>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</si>
  <si>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</si>
  <si>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</si>
  <si>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</si>
  <si>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</si>
  <si>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</si>
  <si>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</si>
  <si>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</si>
  <si>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</si>
  <si>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</si>
  <si>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</si>
  <si>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</si>
  <si>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</si>
  <si>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</si>
  <si>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</si>
  <si>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</si>
  <si>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</si>
  <si>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</si>
  <si>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</si>
  <si>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</si>
  <si>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</si>
  <si>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</si>
  <si>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</si>
  <si>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</si>
  <si>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</si>
  <si>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</si>
  <si>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</si>
  <si>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</si>
  <si>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</si>
  <si>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</si>
  <si>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</si>
  <si>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</si>
  <si>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</si>
  <si>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</si>
  <si>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</si>
  <si>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</si>
  <si>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</si>
  <si>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</si>
  <si>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</si>
  <si>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</si>
  <si>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</si>
  <si>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</si>
  <si>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</si>
  <si>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</si>
  <si>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</si>
  <si>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</si>
  <si>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</si>
  <si>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</si>
  <si>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</si>
  <si>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</si>
  <si>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</si>
  <si>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</si>
  <si>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</si>
  <si>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</si>
  <si>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</si>
  <si>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</si>
  <si>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</si>
  <si>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</si>
  <si>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</si>
  <si>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</si>
  <si>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</si>
  <si>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</si>
  <si>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</si>
  <si>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</si>
  <si>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</si>
  <si>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</si>
  <si>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</si>
  <si>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</si>
  <si>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</si>
  <si>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</si>
  <si>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</si>
  <si>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</si>
  <si>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</si>
  <si>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</si>
  <si>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</si>
  <si>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</si>
  <si>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</si>
  <si>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</si>
  <si>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</si>
  <si>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</si>
  <si>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</si>
  <si>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</si>
  <si>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</si>
  <si>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</si>
  <si>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</si>
  <si>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</si>
  <si>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</si>
  <si>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</si>
  <si>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</si>
  <si>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</si>
  <si>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</si>
  <si>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</si>
  <si>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</si>
  <si>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</si>
  <si>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</si>
  <si>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</si>
  <si>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</si>
  <si>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</si>
  <si>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</si>
  <si>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</si>
  <si>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</si>
  <si>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</si>
  <si>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</si>
  <si>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</si>
  <si>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</si>
  <si>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</si>
  <si>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</si>
  <si>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</si>
  <si>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</si>
  <si>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</si>
  <si>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</si>
  <si>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</si>
  <si>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</si>
  <si>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</si>
  <si>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</si>
  <si>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</si>
  <si>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</si>
  <si>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</si>
  <si>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</si>
  <si>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</si>
  <si>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</si>
  <si>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</si>
  <si>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</si>
  <si>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</si>
  <si>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</si>
  <si>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</si>
  <si>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</si>
  <si>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</si>
  <si>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</si>
  <si>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</si>
  <si>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</si>
  <si>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</si>
  <si>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</si>
  <si>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</si>
  <si>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</si>
  <si>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</si>
  <si>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</si>
  <si>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</si>
  <si>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</si>
  <si>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</si>
  <si>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</si>
  <si>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</si>
  <si>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</si>
  <si>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</si>
  <si>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</si>
  <si>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</si>
  <si>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</si>
  <si>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</si>
  <si>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</si>
  <si>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</si>
  <si>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</si>
  <si>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</si>
  <si>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</si>
  <si>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</si>
  <si>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</si>
  <si>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</si>
  <si>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</si>
  <si>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</si>
  <si>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</si>
  <si>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</si>
  <si>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</si>
  <si>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</si>
  <si>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</si>
  <si>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</si>
  <si>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</si>
  <si>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</si>
  <si>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</si>
  <si>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</si>
  <si>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</si>
  <si>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</si>
  <si>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</si>
  <si>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</si>
  <si>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</si>
  <si>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</si>
  <si>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</si>
  <si>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</si>
  <si>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</si>
  <si>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</si>
  <si>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</si>
  <si>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</si>
  <si>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</si>
  <si>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</si>
  <si>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</si>
  <si>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</si>
  <si>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</si>
  <si>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</si>
  <si>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</si>
  <si>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</si>
  <si>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</si>
  <si>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</si>
  <si>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</si>
  <si>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</si>
  <si>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</si>
  <si>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</si>
  <si>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</si>
  <si>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</si>
  <si>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</si>
  <si>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</si>
  <si>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</si>
  <si>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</si>
  <si>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</si>
  <si>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</si>
  <si>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</si>
  <si>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</si>
  <si>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</si>
  <si>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</si>
  <si>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</si>
  <si>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</si>
  <si>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</si>
  <si>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</si>
  <si>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</si>
  <si>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</si>
  <si>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</si>
  <si>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</si>
  <si>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</si>
  <si>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</si>
  <si>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</si>
  <si>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</si>
  <si>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</si>
  <si>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</si>
  <si>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</si>
  <si>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</si>
  <si>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</si>
  <si>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</si>
  <si>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</si>
  <si>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</si>
  <si>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</si>
  <si>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</si>
  <si>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</si>
  <si>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</si>
  <si>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</si>
  <si>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</si>
  <si>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</si>
  <si>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</si>
  <si>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</si>
  <si>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</si>
  <si>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</si>
  <si>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</si>
  <si>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</si>
  <si>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</si>
  <si>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</si>
  <si>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</si>
  <si>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</si>
  <si>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</si>
  <si>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</si>
  <si>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</si>
  <si>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</si>
  <si>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</si>
  <si>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</si>
  <si>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</si>
  <si>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</si>
  <si>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</si>
  <si>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</si>
  <si>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</si>
  <si>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</si>
  <si>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</si>
  <si>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</si>
  <si>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</si>
  <si>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</si>
  <si>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</si>
  <si>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</si>
  <si>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</si>
  <si>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</si>
  <si>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</si>
  <si>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</si>
  <si>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</si>
  <si>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</si>
  <si>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</si>
  <si>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</si>
  <si>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</si>
  <si>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</si>
  <si>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</si>
  <si>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</si>
  <si>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</si>
  <si>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</si>
  <si>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</si>
  <si>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</si>
  <si>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</si>
  <si>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</si>
  <si>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</si>
  <si>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</si>
  <si>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</si>
  <si>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</si>
  <si>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</si>
  <si>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</si>
  <si>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</si>
  <si>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</si>
  <si>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</si>
  <si>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</si>
  <si>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</si>
  <si>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</si>
  <si>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</si>
  <si>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</si>
  <si>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</si>
  <si>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</si>
  <si>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</si>
  <si>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</si>
  <si>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</si>
  <si>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</si>
  <si>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</si>
  <si>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</si>
  <si>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</si>
  <si>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</si>
  <si>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</si>
  <si>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</si>
  <si>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</si>
  <si>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</si>
  <si>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</si>
  <si>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</si>
  <si>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</si>
  <si>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</si>
  <si>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</si>
  <si>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</si>
  <si>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</si>
  <si>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</si>
  <si>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</si>
  <si>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</si>
  <si>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</si>
  <si>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</si>
  <si>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</si>
  <si>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</si>
  <si>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</si>
  <si>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</si>
  <si>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</si>
  <si>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</si>
  <si>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</si>
  <si>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</si>
  <si>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</si>
  <si>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</si>
  <si>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</si>
  <si>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</si>
  <si>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</si>
  <si>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</si>
  <si>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</si>
  <si>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</si>
  <si>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</si>
  <si>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</si>
  <si>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</si>
  <si>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</si>
  <si>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</si>
  <si>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</si>
  <si>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</si>
  <si>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</si>
  <si>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</si>
  <si>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</si>
  <si>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</si>
  <si>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</si>
  <si>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</si>
  <si>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</si>
  <si>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</si>
  <si>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</si>
  <si>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</si>
  <si>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</si>
  <si>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</si>
  <si>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</si>
  <si>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</si>
  <si>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</si>
  <si>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</si>
  <si>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</si>
  <si>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</si>
  <si>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</si>
  <si>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</si>
  <si>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</si>
  <si>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</si>
  <si>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</si>
  <si>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</si>
  <si>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</si>
  <si>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</si>
  <si>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</si>
  <si>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</si>
  <si>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</si>
  <si>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</si>
  <si>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</si>
  <si>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</si>
  <si>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</si>
  <si>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</si>
  <si>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</si>
  <si>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</si>
  <si>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</si>
  <si>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</si>
  <si>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</si>
  <si>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</si>
  <si>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</si>
  <si>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</si>
  <si>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</si>
  <si>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</si>
  <si>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</si>
  <si>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</si>
  <si>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</si>
  <si>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</si>
  <si>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</si>
  <si>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</si>
  <si>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</si>
  <si>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</si>
  <si>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</si>
  <si>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</si>
  <si>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</si>
  <si>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</si>
  <si>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</si>
  <si>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</si>
  <si>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</si>
  <si>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</si>
  <si>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</si>
  <si>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</si>
  <si>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</si>
  <si>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</si>
  <si>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</si>
  <si>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</si>
  <si>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</si>
  <si>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</si>
  <si>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</si>
  <si>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</si>
  <si>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</si>
  <si>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</si>
  <si>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</si>
  <si>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</si>
  <si>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</si>
  <si>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</si>
  <si>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</si>
  <si>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</si>
  <si>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</si>
  <si>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</si>
  <si>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</si>
  <si>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</si>
  <si>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</si>
  <si>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</si>
  <si>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</si>
  <si>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</si>
  <si>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</si>
  <si>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</si>
  <si>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</si>
  <si>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</si>
  <si>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</si>
  <si>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</si>
  <si>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</si>
  <si>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</si>
  <si>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</si>
  <si>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</si>
  <si>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</si>
  <si>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</si>
  <si>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</si>
  <si>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</si>
  <si>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</si>
  <si>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</si>
  <si>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</si>
  <si>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</si>
  <si>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</si>
  <si>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</si>
  <si>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</si>
  <si>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</si>
  <si>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</si>
  <si>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</si>
  <si>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</si>
  <si>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</si>
  <si>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</si>
  <si>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</si>
  <si>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</si>
  <si>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</si>
  <si>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</si>
  <si>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</si>
  <si>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</si>
  <si>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</si>
  <si>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</si>
  <si>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</si>
  <si>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</si>
  <si>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</si>
  <si>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</si>
  <si>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</si>
  <si>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</si>
  <si>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</si>
  <si>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</si>
  <si>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</si>
  <si>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</si>
  <si>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</si>
  <si>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</si>
  <si>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</si>
  <si>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</si>
  <si>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</si>
  <si>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</si>
  <si>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</si>
  <si>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</si>
  <si>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</si>
  <si>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</si>
  <si>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</si>
  <si>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</si>
  <si>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</si>
  <si>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</si>
  <si>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</si>
  <si>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</si>
  <si>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</si>
  <si>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</si>
  <si>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</si>
  <si>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</si>
  <si>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</si>
  <si>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</si>
  <si>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</si>
  <si>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</si>
  <si>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</si>
  <si>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</si>
  <si>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</si>
  <si>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</si>
  <si>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</si>
  <si>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</si>
  <si>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</si>
  <si>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</si>
  <si>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</si>
  <si>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</si>
  <si>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</si>
  <si>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</si>
  <si>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</si>
  <si>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</si>
  <si>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</si>
  <si>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</si>
  <si>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</si>
  <si>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</si>
  <si>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</si>
  <si>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</si>
  <si>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</si>
  <si>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</si>
  <si>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</si>
  <si>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</si>
  <si>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</si>
  <si>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</si>
  <si>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</si>
  <si>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</si>
  <si>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</si>
  <si>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</si>
  <si>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</si>
  <si>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</si>
  <si>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</si>
  <si>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</si>
  <si>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</si>
  <si>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</si>
  <si>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</si>
  <si>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</si>
  <si>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</si>
  <si>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</si>
  <si>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</si>
  <si>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</si>
  <si>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</si>
  <si>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</si>
  <si>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</si>
  <si>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</si>
  <si>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</si>
  <si>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</si>
  <si>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</si>
  <si>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</si>
  <si>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</si>
  <si>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</si>
  <si>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</si>
  <si>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</si>
  <si>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</si>
  <si>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</si>
  <si>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</si>
  <si>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</si>
  <si>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</si>
  <si>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</si>
  <si>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</si>
  <si>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</si>
  <si>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</si>
  <si>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</si>
  <si>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</si>
  <si>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</si>
  <si>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</si>
  <si>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</si>
  <si>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</si>
  <si>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</si>
  <si>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</si>
  <si>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</si>
  <si>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</si>
  <si>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</si>
  <si>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</si>
  <si>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</si>
  <si>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</si>
  <si>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</si>
  <si>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</si>
  <si>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</si>
  <si>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</si>
  <si>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</si>
  <si>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</si>
  <si>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</si>
  <si>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</si>
  <si>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</si>
  <si>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</si>
  <si>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</si>
  <si>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</si>
  <si>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</si>
  <si>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</si>
  <si>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</si>
  <si>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</si>
  <si>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</si>
  <si>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</si>
  <si>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</si>
  <si>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</si>
  <si>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</si>
  <si>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</si>
  <si>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</si>
  <si>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</si>
  <si>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</si>
  <si>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</si>
  <si>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</si>
  <si>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</si>
  <si>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</si>
  <si>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</si>
  <si>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</si>
  <si>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</si>
  <si>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</si>
  <si>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</si>
  <si>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</si>
  <si>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</si>
  <si>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</si>
  <si>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</si>
  <si>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</si>
  <si>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</si>
  <si>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</si>
  <si>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</si>
  <si>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</si>
  <si>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</si>
  <si>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</si>
  <si>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</si>
  <si>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</si>
  <si>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</si>
  <si>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</si>
  <si>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</si>
  <si>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</si>
  <si>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</si>
  <si>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</si>
  <si>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</si>
  <si>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</si>
  <si>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</si>
  <si>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</si>
  <si>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</si>
  <si>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</si>
  <si>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</si>
  <si>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</si>
  <si>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</si>
  <si>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</si>
  <si>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</si>
  <si>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</si>
  <si>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</si>
  <si>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</si>
  <si>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</si>
  <si>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</si>
  <si>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</si>
  <si>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</si>
  <si>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</si>
  <si>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</si>
  <si>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</si>
  <si>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</si>
  <si>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</si>
  <si>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</si>
  <si>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</si>
  <si>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</si>
  <si>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</si>
  <si>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</si>
  <si>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</si>
  <si>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</si>
  <si>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</si>
  <si>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</si>
  <si>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</si>
  <si>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</si>
  <si>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</si>
  <si>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</si>
  <si>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</si>
  <si>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</si>
  <si>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</si>
  <si>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</si>
  <si>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</si>
  <si>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</si>
  <si>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</si>
  <si>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</si>
  <si>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</si>
  <si>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</si>
  <si>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</si>
  <si>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</si>
  <si>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</si>
  <si>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</si>
  <si>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</si>
  <si>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</si>
  <si>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</si>
  <si>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</si>
  <si>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</si>
  <si>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</si>
  <si>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</si>
  <si>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</si>
  <si>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</si>
  <si>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</si>
  <si>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</si>
  <si>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</si>
  <si>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</si>
  <si>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</si>
  <si>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</si>
  <si>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</si>
  <si>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</si>
  <si>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</si>
  <si>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</si>
  <si>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</si>
  <si>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</si>
  <si>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</si>
  <si>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</si>
  <si>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</si>
  <si>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</si>
  <si>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</si>
  <si>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</si>
  <si>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</si>
  <si>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</si>
  <si>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</si>
  <si>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</si>
  <si>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</si>
  <si>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</si>
  <si>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</si>
  <si>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</si>
  <si>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</si>
  <si>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</si>
  <si>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</si>
  <si>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</si>
  <si>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</si>
  <si>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</si>
  <si>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</si>
  <si>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</si>
  <si>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</si>
  <si>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</si>
  <si>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</si>
  <si>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</si>
  <si>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</si>
  <si>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</si>
  <si>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</si>
  <si>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</si>
  <si>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</si>
  <si>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</si>
  <si>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</si>
  <si>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</si>
  <si>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</si>
  <si>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</si>
  <si>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</si>
  <si>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</si>
  <si>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</si>
  <si>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</si>
  <si>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</si>
  <si>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</si>
  <si>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</si>
  <si>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</si>
  <si>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</si>
  <si>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</si>
  <si>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</si>
  <si>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</si>
  <si>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</si>
  <si>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</si>
  <si>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</si>
  <si>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</si>
  <si>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</si>
  <si>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</si>
  <si>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</si>
  <si>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</si>
  <si>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</si>
  <si>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</si>
  <si>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</si>
  <si>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</si>
  <si>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</si>
  <si>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</si>
  <si>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</si>
  <si>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</si>
  <si>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</si>
  <si>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</si>
  <si>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</si>
  <si>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</si>
  <si>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</si>
  <si>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</si>
  <si>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</si>
  <si>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</si>
  <si>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</si>
  <si>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</si>
  <si>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</si>
  <si>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</si>
  <si>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</si>
  <si>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</si>
  <si>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</si>
  <si>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</si>
  <si>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</si>
  <si>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</si>
  <si>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</si>
  <si>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</si>
  <si>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</si>
  <si>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</si>
  <si>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</si>
  <si>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</si>
  <si>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</si>
  <si>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</si>
  <si>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</si>
  <si>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</si>
  <si>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</si>
  <si>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</si>
  <si>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</si>
  <si>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</si>
  <si>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</si>
  <si>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</si>
  <si>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</si>
  <si>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</si>
  <si>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</si>
  <si>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</si>
  <si>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</si>
  <si>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</si>
  <si>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</si>
  <si>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</si>
  <si>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</si>
  <si>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</si>
  <si>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</si>
  <si>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</si>
  <si>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</si>
  <si>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</si>
  <si>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</si>
  <si>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</si>
  <si>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</si>
  <si>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</si>
  <si>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</si>
  <si>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</si>
  <si>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</si>
  <si>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</si>
  <si>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</si>
  <si>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</si>
  <si>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</si>
  <si>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</si>
  <si>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</si>
  <si>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</si>
  <si>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</si>
  <si>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</si>
  <si>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</si>
  <si>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</si>
  <si>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</si>
  <si>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</si>
  <si>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</si>
  <si>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</si>
  <si>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</si>
  <si>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</si>
  <si>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</si>
  <si>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</si>
  <si>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</si>
  <si>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</si>
  <si>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</si>
  <si>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</si>
  <si>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</si>
  <si>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</si>
  <si>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</si>
  <si>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</si>
  <si>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</si>
  <si>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</si>
  <si>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</si>
  <si>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</si>
  <si>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</si>
  <si>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</si>
  <si>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</si>
  <si>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</si>
  <si>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</si>
  <si>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</si>
  <si>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</si>
  <si>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</si>
  <si>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</si>
  <si>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</si>
  <si>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</si>
  <si>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</si>
  <si>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</si>
  <si>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</si>
  <si>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</si>
  <si>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</si>
  <si>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</si>
  <si>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</si>
  <si>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</si>
  <si>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</si>
  <si>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</si>
  <si>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</si>
  <si>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</si>
  <si>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</si>
  <si>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</si>
  <si>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</si>
  <si>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</si>
  <si>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</si>
  <si>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</si>
  <si>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</si>
  <si>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</si>
  <si>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</si>
  <si>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</si>
  <si>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</si>
  <si>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</si>
  <si>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</si>
  <si>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</si>
  <si>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</si>
  <si>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</si>
  <si>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</si>
  <si>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</si>
  <si>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</si>
  <si>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</si>
  <si>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</si>
  <si>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</si>
  <si>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</si>
  <si>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</si>
  <si>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</si>
  <si>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</si>
  <si>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</si>
  <si>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</si>
  <si>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</si>
  <si>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</si>
  <si>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</si>
  <si>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</si>
  <si>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</si>
  <si>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</si>
  <si>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</si>
  <si>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</si>
  <si>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</si>
  <si>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</si>
  <si>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</si>
  <si>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</si>
  <si>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</si>
  <si>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</si>
  <si>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</si>
  <si>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</si>
  <si>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</si>
  <si>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</si>
  <si>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</si>
  <si>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</si>
  <si>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</si>
  <si>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</si>
  <si>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</si>
  <si>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</si>
  <si>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</si>
  <si>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</si>
  <si>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</si>
  <si>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</si>
  <si>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</si>
  <si>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</si>
  <si>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</si>
  <si>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</si>
  <si>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</si>
  <si>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</si>
  <si>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</si>
  <si>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</si>
  <si>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</si>
  <si>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</si>
  <si>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</si>
  <si>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</si>
  <si>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</si>
  <si>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</si>
  <si>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</si>
  <si>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</si>
  <si>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</si>
  <si>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</si>
  <si>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</si>
  <si>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</si>
  <si>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</si>
  <si>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</si>
  <si>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</si>
  <si>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</si>
  <si>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</si>
  <si>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</si>
  <si>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</si>
  <si>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</si>
  <si>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</si>
  <si>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</si>
  <si>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</si>
  <si>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</si>
  <si>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</si>
  <si>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</si>
  <si>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</si>
  <si>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</si>
  <si>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</si>
  <si>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</si>
  <si>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</si>
  <si>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</si>
  <si>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</si>
  <si>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</si>
  <si>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</si>
  <si>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</si>
  <si>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</si>
  <si>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</si>
  <si>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</si>
  <si>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</si>
  <si>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</si>
  <si>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</si>
  <si>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</si>
  <si>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</si>
  <si>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</si>
  <si>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</si>
  <si>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</si>
  <si>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</si>
  <si>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</si>
  <si>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</si>
  <si>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</si>
  <si>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</si>
  <si>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</si>
  <si>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</si>
  <si>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</si>
  <si>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</si>
  <si>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</si>
  <si>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</si>
  <si>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</si>
  <si>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</si>
  <si>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</si>
  <si>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</si>
  <si>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</si>
  <si>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</si>
  <si>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</si>
  <si>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</si>
  <si>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</si>
  <si>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</si>
  <si>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</si>
  <si>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</si>
  <si>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</si>
  <si>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</si>
  <si>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</si>
  <si>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</si>
  <si>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</si>
  <si>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</si>
  <si>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</si>
  <si>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</si>
  <si>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</si>
  <si>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</si>
  <si>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</si>
  <si>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</si>
  <si>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</si>
  <si>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</si>
  <si>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</si>
  <si>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</si>
  <si>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</si>
  <si>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</si>
  <si>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</si>
  <si>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</si>
  <si>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</si>
  <si>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</si>
  <si>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</si>
  <si>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</si>
  <si>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</si>
  <si>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</si>
  <si>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</si>
  <si>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</si>
  <si>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</si>
  <si>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</si>
  <si>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</si>
  <si>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</si>
  <si>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</si>
  <si>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</si>
  <si>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</si>
  <si>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</si>
  <si>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</si>
  <si>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</si>
  <si>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</si>
  <si>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</si>
  <si>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</si>
  <si>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</si>
  <si>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</si>
  <si>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</si>
  <si>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</si>
  <si>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</si>
  <si>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</si>
  <si>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</si>
  <si>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</si>
  <si>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</si>
  <si>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</si>
  <si>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</si>
  <si>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</si>
  <si>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</si>
  <si>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</si>
  <si>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</si>
  <si>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</si>
  <si>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</si>
  <si>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</si>
  <si>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</si>
  <si>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</si>
  <si>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</si>
  <si>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</si>
  <si>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</si>
  <si>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</si>
  <si>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</si>
  <si>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</si>
  <si>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</si>
  <si>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</si>
  <si>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</si>
  <si>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</si>
  <si>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</si>
  <si>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</si>
  <si>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</si>
  <si>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</si>
  <si>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</si>
  <si>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</si>
  <si>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</si>
  <si>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</si>
  <si>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</si>
  <si>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</si>
  <si>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</si>
  <si>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</si>
  <si>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</si>
  <si>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</si>
  <si>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</si>
  <si>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</si>
  <si>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</si>
  <si>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</si>
  <si>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</si>
  <si>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</si>
  <si>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</si>
  <si>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</si>
  <si>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</si>
  <si>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</si>
  <si>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</si>
  <si>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</si>
  <si>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</si>
  <si>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</si>
  <si>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</si>
  <si>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</si>
  <si>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</si>
  <si>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</si>
  <si>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</si>
  <si>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</si>
  <si>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</si>
  <si>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</si>
  <si>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</si>
  <si>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</si>
  <si>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</si>
  <si>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</si>
  <si>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</si>
  <si>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</si>
  <si>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</si>
  <si>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</si>
  <si>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</si>
  <si>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</si>
  <si>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</si>
  <si>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</si>
  <si>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</si>
  <si>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</si>
  <si>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</si>
  <si>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</si>
  <si>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</si>
  <si>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</si>
  <si>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</si>
  <si>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</si>
  <si>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</si>
  <si>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</si>
  <si>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</si>
  <si>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</si>
  <si>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</si>
  <si>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</si>
  <si>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</si>
  <si>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</si>
  <si>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</si>
  <si>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</si>
  <si>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</si>
  <si>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</si>
  <si>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</si>
  <si>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</si>
  <si>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</si>
  <si>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</si>
  <si>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</si>
  <si>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</si>
  <si>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</si>
  <si>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</si>
  <si>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</si>
  <si>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</si>
  <si>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</si>
  <si>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</si>
  <si>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</si>
  <si>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</si>
  <si>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</si>
  <si>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</si>
  <si>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</si>
  <si>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</si>
  <si>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</si>
  <si>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</si>
  <si>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</si>
  <si>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</si>
  <si>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</si>
  <si>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</si>
  <si>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</si>
  <si>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</si>
  <si>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</si>
  <si>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</si>
  <si>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</si>
  <si>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</si>
  <si>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</si>
  <si>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</si>
  <si>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</si>
  <si>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</si>
  <si>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</si>
  <si>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</si>
  <si>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</si>
  <si>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</si>
  <si>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</si>
  <si>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</si>
  <si>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</si>
  <si>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</si>
  <si>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</si>
  <si>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</si>
  <si>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</si>
  <si>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</si>
  <si>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</si>
  <si>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</si>
  <si>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</si>
  <si>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</si>
  <si>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</si>
  <si>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</si>
  <si>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</si>
  <si>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</si>
  <si>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</si>
  <si>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</si>
  <si>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</si>
  <si>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</si>
  <si>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</si>
  <si>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</si>
  <si>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</si>
  <si>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</si>
  <si>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</si>
  <si>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</si>
  <si>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</si>
  <si>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</si>
  <si>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</si>
  <si>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</si>
  <si>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</si>
  <si>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</si>
  <si>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</si>
  <si>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</si>
  <si>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</si>
  <si>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</si>
  <si>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</si>
  <si>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</si>
  <si>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</si>
  <si>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</si>
  <si>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</si>
  <si>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</si>
  <si>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</si>
  <si>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</si>
  <si>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</si>
  <si>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</si>
  <si>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</si>
  <si>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</si>
  <si>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</si>
  <si>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</si>
  <si>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</si>
  <si>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</si>
  <si>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</si>
  <si>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</si>
  <si>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</si>
  <si>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</si>
  <si>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</si>
  <si>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</si>
  <si>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</si>
  <si>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</si>
  <si>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</si>
  <si>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</si>
  <si>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</si>
  <si>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</si>
  <si>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</si>
  <si>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</si>
  <si>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</si>
  <si>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</si>
  <si>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</si>
  <si>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</si>
  <si>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</si>
  <si>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</si>
  <si>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</si>
  <si>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</si>
  <si>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</si>
  <si>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</si>
  <si>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</si>
  <si>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</si>
  <si>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</si>
  <si>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</si>
  <si>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</si>
  <si>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</si>
  <si>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</si>
  <si>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</si>
  <si>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</si>
  <si>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</si>
  <si>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</si>
  <si>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</si>
  <si>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</si>
  <si>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</si>
  <si>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</si>
  <si>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</si>
  <si>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</si>
  <si>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</si>
  <si>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</si>
  <si>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</si>
  <si>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</si>
  <si>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</si>
  <si>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</si>
  <si>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</si>
  <si>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</si>
  <si>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</si>
  <si>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</si>
  <si>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</si>
  <si>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</si>
  <si>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</si>
  <si>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</si>
  <si>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</si>
  <si>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</si>
  <si>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</si>
  <si>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</si>
  <si>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</si>
  <si>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</si>
  <si>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</si>
  <si>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</si>
  <si>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</si>
  <si>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</si>
  <si>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</si>
  <si>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</si>
  <si>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</si>
  <si>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</si>
  <si>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</si>
  <si>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</si>
  <si>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</si>
  <si>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</si>
  <si>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</si>
  <si>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</si>
  <si>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</si>
  <si>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</si>
  <si>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</si>
  <si>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</si>
  <si>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</si>
  <si>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</si>
  <si>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</si>
  <si>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</si>
  <si>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</si>
  <si>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</si>
  <si>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</si>
  <si>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</si>
  <si>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</si>
  <si>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</si>
  <si>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</si>
  <si>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</si>
  <si>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</si>
  <si>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</si>
  <si>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</si>
  <si>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</si>
  <si>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</si>
  <si>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</si>
  <si>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</si>
  <si>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</si>
  <si>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</si>
  <si>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</si>
  <si>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</si>
  <si>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</si>
  <si>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</si>
  <si>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</si>
  <si>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</si>
  <si>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</si>
  <si>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</si>
  <si>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</si>
  <si>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</si>
  <si>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</si>
  <si>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</si>
  <si>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</si>
  <si>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</si>
  <si>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</si>
  <si>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</si>
  <si>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</si>
  <si>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</si>
  <si>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</si>
  <si>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</si>
  <si>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</si>
  <si>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</si>
  <si>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</si>
  <si>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</si>
  <si>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</si>
  <si>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</si>
  <si>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</si>
  <si>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</si>
  <si>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</si>
  <si>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</si>
  <si>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</si>
  <si>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</si>
  <si>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</si>
  <si>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</si>
  <si>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</si>
  <si>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</si>
  <si>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</si>
  <si>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</si>
  <si>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</si>
  <si>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</si>
  <si>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</si>
  <si>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</si>
  <si>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</si>
  <si>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</si>
  <si>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</si>
  <si>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</si>
  <si>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</si>
  <si>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</si>
  <si>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</si>
  <si>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</si>
  <si>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</si>
  <si>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</si>
  <si>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</si>
  <si>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</si>
  <si>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</si>
  <si>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</si>
  <si>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</si>
  <si>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</si>
  <si>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</si>
  <si>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</si>
  <si>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</si>
  <si>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</si>
  <si>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</si>
  <si>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</si>
  <si>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</si>
  <si>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</si>
  <si>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</si>
  <si>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</si>
  <si>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</si>
  <si>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</si>
  <si>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</si>
  <si>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</si>
  <si>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</si>
  <si>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</si>
  <si>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</si>
  <si>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</si>
  <si>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</si>
  <si>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</si>
  <si>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</si>
  <si>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</si>
  <si>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</si>
  <si>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</si>
  <si>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</si>
  <si>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</si>
  <si>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</si>
  <si>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</si>
  <si>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</si>
  <si>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</si>
  <si>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</si>
  <si>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</si>
  <si>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</si>
  <si>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</si>
  <si>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</si>
  <si>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</si>
  <si>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</si>
  <si>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</si>
  <si>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</si>
  <si>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</si>
  <si>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</si>
  <si>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</si>
  <si>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</si>
  <si>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</si>
  <si>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</si>
  <si>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</si>
  <si>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</si>
  <si>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</si>
  <si>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</si>
  <si>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</si>
  <si>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</si>
  <si>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</si>
  <si>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</si>
  <si>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</si>
  <si>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</si>
  <si>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</si>
  <si>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</si>
  <si>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</si>
  <si>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</si>
  <si>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</si>
  <si>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</si>
  <si>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</si>
  <si>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</si>
  <si>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</si>
  <si>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</si>
  <si>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</si>
  <si>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</si>
  <si>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</si>
  <si>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</si>
  <si>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</si>
  <si>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</si>
  <si>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</si>
  <si>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</si>
  <si>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</si>
  <si>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</si>
  <si>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</si>
  <si>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</si>
  <si>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</si>
  <si>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</si>
  <si>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</si>
  <si>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</si>
  <si>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</si>
  <si>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</si>
  <si>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</si>
  <si>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</si>
  <si>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</si>
  <si>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</si>
  <si>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</si>
  <si>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</si>
  <si>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</si>
  <si>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</si>
  <si>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</si>
  <si>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</si>
  <si>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</si>
  <si>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</si>
  <si>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</si>
  <si>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</si>
  <si>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</si>
  <si>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</si>
  <si>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</si>
  <si>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</si>
  <si>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</si>
  <si>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</si>
  <si>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</si>
  <si>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</si>
  <si>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</si>
  <si>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</si>
  <si>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</si>
  <si>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</si>
  <si>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</si>
  <si>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</si>
  <si>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</si>
  <si>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</si>
  <si>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</si>
  <si>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</si>
  <si>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</si>
  <si>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</si>
  <si>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</si>
  <si>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</si>
  <si>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</si>
  <si>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</si>
  <si>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</si>
  <si>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</si>
  <si>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</si>
  <si>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</si>
  <si>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</si>
  <si>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</si>
  <si>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</si>
  <si>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</si>
  <si>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</si>
  <si>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</si>
  <si>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</si>
  <si>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</si>
  <si>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</si>
  <si>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</si>
  <si>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</si>
  <si>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</si>
  <si>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</si>
  <si>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</si>
  <si>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</si>
  <si>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</si>
  <si>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</si>
  <si>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</si>
  <si>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</si>
  <si>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</si>
  <si>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</si>
  <si>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</si>
  <si>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</si>
  <si>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</si>
  <si>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</si>
  <si>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</si>
  <si>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</si>
  <si>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</si>
  <si>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</si>
  <si>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</si>
  <si>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</si>
  <si>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</si>
  <si>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</si>
  <si>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</si>
  <si>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</si>
  <si>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</si>
  <si>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</si>
  <si>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</si>
  <si>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</si>
  <si>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</si>
  <si>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</si>
  <si>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</si>
  <si>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</si>
  <si>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</si>
  <si>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</si>
  <si>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</si>
  <si>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</si>
  <si>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</si>
  <si>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</si>
  <si>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</si>
  <si>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</si>
  <si>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</si>
  <si>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</si>
  <si>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</si>
  <si>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</si>
  <si>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</si>
  <si>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</si>
  <si>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</si>
  <si>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</si>
  <si>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</si>
  <si>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</si>
  <si>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</si>
  <si>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</si>
  <si>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</si>
  <si>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</si>
  <si>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</si>
  <si>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</si>
  <si>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</si>
  <si>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</si>
  <si>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</si>
  <si>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</si>
  <si>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</si>
  <si>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</si>
  <si>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</si>
  <si>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</si>
  <si>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</si>
  <si>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</si>
  <si>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</si>
  <si>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</si>
  <si>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</si>
  <si>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</si>
  <si>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</si>
  <si>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</si>
  <si>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</si>
  <si>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</si>
  <si>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</si>
  <si>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</si>
  <si>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</si>
  <si>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</si>
  <si>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</si>
  <si>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</si>
  <si>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</si>
  <si>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</si>
  <si>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</si>
  <si>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</si>
  <si>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</si>
  <si>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</si>
  <si>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</si>
  <si>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</si>
  <si>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</si>
  <si>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</si>
  <si>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</si>
  <si>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</si>
  <si>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</si>
  <si>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</si>
  <si>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</si>
  <si>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</si>
  <si>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</si>
  <si>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</si>
  <si>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</si>
  <si>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</si>
  <si>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</si>
  <si>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</si>
  <si>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</si>
  <si>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</si>
  <si>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</si>
  <si>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</si>
  <si>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</si>
  <si>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</si>
  <si>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</si>
  <si>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</si>
  <si>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</si>
  <si>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</si>
  <si>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</si>
  <si>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</si>
  <si>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</si>
  <si>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</si>
  <si>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</si>
  <si>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</si>
  <si>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</si>
  <si>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</si>
  <si>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</si>
  <si>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</si>
  <si>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</si>
  <si>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</si>
  <si>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</si>
  <si>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</si>
  <si>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</si>
  <si>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</si>
  <si>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</si>
  <si>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</si>
  <si>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</si>
  <si>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</si>
  <si>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</si>
  <si>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</si>
  <si>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</si>
  <si>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</si>
  <si>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</si>
  <si>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</si>
  <si>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</si>
  <si>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</si>
  <si>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</si>
  <si>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</si>
  <si>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</si>
  <si>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</si>
  <si>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</si>
  <si>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</si>
  <si>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</si>
  <si>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</si>
  <si>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</si>
  <si>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</si>
  <si>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</si>
  <si>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</si>
  <si>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</si>
  <si>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</si>
  <si>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</si>
  <si>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</si>
  <si>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</si>
  <si>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</si>
  <si>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</si>
  <si>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</si>
  <si>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</si>
  <si>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</si>
  <si>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</si>
  <si>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</si>
  <si>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</si>
  <si>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</si>
  <si>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</si>
  <si>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</si>
  <si>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</si>
  <si>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</si>
  <si>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</si>
  <si>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</si>
  <si>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</si>
  <si>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</si>
  <si>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</si>
  <si>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</si>
  <si>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</si>
  <si>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</si>
  <si>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</si>
  <si>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</si>
  <si>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</si>
  <si>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</si>
  <si>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</si>
  <si>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</si>
  <si>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</si>
  <si>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</si>
  <si>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</si>
  <si>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</si>
  <si>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</si>
  <si>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</si>
  <si>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</si>
  <si>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</si>
  <si>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</si>
  <si>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</si>
  <si>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</si>
  <si>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</si>
  <si>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</si>
  <si>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</si>
  <si>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</si>
  <si>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</si>
  <si>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</si>
  <si>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</si>
  <si>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</si>
  <si>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</si>
  <si>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</si>
  <si>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</si>
  <si>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</si>
  <si>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</si>
  <si>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</si>
  <si>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</si>
  <si>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</si>
  <si>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</si>
  <si>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</si>
  <si>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</si>
  <si>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</si>
  <si>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</si>
  <si>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</si>
  <si>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</si>
  <si>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</si>
  <si>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</si>
  <si>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</si>
  <si>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</si>
  <si>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</si>
  <si>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</si>
  <si>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</si>
  <si>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</si>
  <si>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</si>
  <si>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</si>
  <si>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</si>
  <si>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</si>
  <si>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</si>
  <si>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</si>
  <si>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</si>
  <si>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</si>
  <si>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</si>
  <si>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</si>
  <si>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</si>
  <si>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</si>
  <si>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</si>
  <si>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</si>
  <si>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</si>
  <si>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</si>
  <si>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</si>
  <si>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</si>
  <si>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</si>
  <si>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</si>
  <si>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</si>
  <si>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</si>
  <si>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</si>
  <si>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</si>
  <si>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</si>
  <si>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</si>
  <si>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</si>
  <si>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</si>
  <si>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</si>
  <si>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</si>
  <si>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</si>
  <si>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</si>
  <si>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</si>
  <si>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</si>
  <si>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</si>
  <si>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</si>
  <si>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</si>
  <si>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</si>
  <si>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</si>
  <si>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</si>
  <si>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</si>
  <si>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</si>
  <si>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</si>
  <si>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</si>
  <si>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</si>
  <si>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</si>
  <si>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</si>
  <si>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</si>
  <si>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</si>
  <si>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</si>
  <si>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</si>
  <si>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</si>
  <si>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</si>
  <si>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</si>
  <si>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</si>
  <si>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</si>
  <si>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</si>
  <si>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</si>
  <si>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</si>
  <si>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</si>
  <si>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</si>
  <si>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</si>
  <si>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</si>
  <si>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</si>
  <si>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</si>
  <si>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</si>
  <si>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</si>
  <si>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</si>
  <si>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</si>
  <si>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</si>
  <si>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</si>
  <si>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</si>
  <si>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</si>
  <si>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</si>
  <si>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</si>
  <si>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</si>
  <si>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</si>
  <si>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</si>
  <si>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</si>
  <si>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</si>
  <si>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</si>
  <si>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</si>
  <si>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</si>
  <si>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</si>
  <si>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</si>
  <si>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</si>
  <si>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</si>
  <si>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</si>
  <si>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</si>
  <si>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</si>
  <si>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</si>
  <si>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</si>
  <si>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</si>
  <si>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</si>
  <si>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</si>
  <si>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</si>
  <si>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</si>
  <si>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</si>
  <si>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</si>
  <si>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</si>
  <si>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</si>
  <si>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</si>
  <si>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</si>
  <si>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</si>
  <si>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</si>
  <si>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</si>
  <si>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</si>
  <si>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</si>
  <si>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</si>
  <si>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</si>
  <si>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</si>
  <si>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</si>
  <si>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</si>
  <si>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</si>
  <si>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</si>
  <si>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</si>
  <si>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</si>
  <si>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</si>
  <si>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</si>
  <si>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</si>
  <si>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</si>
  <si>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</si>
  <si>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</si>
  <si>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</si>
  <si>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</si>
  <si>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</si>
  <si>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</si>
  <si>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</si>
  <si>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</si>
  <si>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</si>
  <si>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</si>
  <si>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</si>
  <si>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</si>
  <si>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</si>
  <si>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</si>
  <si>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</si>
  <si>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</si>
  <si>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</si>
  <si>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</si>
  <si>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</si>
  <si>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</si>
  <si>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</si>
  <si>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</si>
  <si>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</si>
  <si>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</si>
  <si>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</si>
  <si>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</si>
  <si>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</si>
  <si>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</si>
  <si>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</si>
  <si>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</si>
  <si>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</si>
  <si>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</si>
  <si>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</si>
  <si>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</si>
  <si>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</si>
  <si>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</si>
  <si>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</si>
  <si>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</si>
  <si>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</si>
  <si>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</si>
  <si>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</si>
  <si>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</si>
  <si>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</si>
  <si>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</si>
  <si>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</si>
  <si>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</si>
  <si>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</si>
  <si>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</si>
  <si>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</si>
  <si>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</si>
  <si>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</si>
  <si>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</si>
  <si>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</si>
  <si>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</si>
  <si>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</si>
  <si>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</si>
  <si>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</si>
  <si>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</si>
  <si>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</si>
  <si>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</si>
  <si>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</si>
  <si>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</si>
  <si>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</si>
  <si>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</si>
  <si>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</si>
  <si>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</si>
  <si>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</si>
  <si>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</si>
  <si>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</si>
  <si>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</si>
  <si>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</si>
  <si>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</si>
  <si>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</si>
  <si>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</si>
  <si>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</si>
  <si>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</si>
  <si>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</si>
  <si>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</si>
  <si>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</si>
  <si>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</si>
  <si>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</si>
  <si>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</si>
  <si>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</si>
  <si>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</si>
  <si>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</si>
  <si>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</si>
  <si>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</si>
  <si>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</si>
  <si>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</si>
  <si>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</si>
  <si>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</si>
  <si>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</si>
  <si>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</si>
  <si>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</si>
  <si>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</si>
  <si>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</si>
  <si>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</si>
  <si>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</si>
  <si>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</si>
  <si>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</si>
  <si>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</si>
  <si>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</si>
  <si>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</si>
  <si>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</si>
  <si>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</si>
  <si>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</si>
  <si>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</si>
  <si>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</si>
  <si>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</si>
  <si>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</si>
  <si>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</si>
  <si>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</si>
  <si>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</si>
  <si>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</si>
  <si>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</si>
  <si>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</si>
  <si>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</si>
  <si>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</si>
  <si>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</si>
  <si>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</si>
  <si>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</si>
  <si>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</si>
  <si>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</si>
  <si>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</si>
  <si>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</si>
  <si>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</si>
  <si>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</si>
  <si>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</si>
  <si>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</si>
  <si>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</si>
  <si>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</si>
  <si>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</si>
  <si>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</si>
  <si>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</si>
  <si>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</si>
  <si>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</si>
  <si>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</si>
  <si>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</si>
  <si>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</si>
  <si>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</si>
  <si>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</si>
  <si>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</si>
  <si>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</si>
  <si>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</si>
  <si>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</si>
  <si>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</si>
  <si>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</si>
  <si>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</si>
  <si>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</si>
  <si>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</si>
  <si>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</si>
  <si>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</si>
  <si>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</si>
  <si>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</si>
  <si>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</si>
  <si>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</si>
  <si>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</si>
  <si>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</si>
  <si>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</si>
  <si>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</si>
  <si>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</si>
  <si>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</si>
  <si>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</si>
  <si>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</si>
  <si>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</si>
  <si>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</si>
  <si>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</si>
  <si>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</si>
  <si>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</si>
  <si>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</si>
  <si>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</si>
  <si>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</si>
  <si>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</si>
  <si>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</si>
  <si>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</si>
  <si>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</si>
  <si>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</si>
  <si>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</si>
  <si>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</si>
  <si>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</si>
  <si>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</si>
  <si>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</si>
  <si>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</si>
  <si>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</si>
  <si>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</si>
  <si>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</si>
  <si>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</si>
  <si>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</si>
  <si>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</si>
  <si>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</si>
  <si>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</si>
  <si>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</si>
  <si>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</si>
  <si>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</si>
  <si>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</si>
  <si>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</si>
  <si>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</si>
  <si>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</si>
  <si>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</si>
  <si>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</si>
  <si>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</si>
  <si>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</si>
  <si>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</si>
  <si>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</si>
  <si>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</si>
  <si>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</si>
  <si>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</si>
  <si>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</si>
  <si>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</si>
  <si>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</si>
  <si>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</si>
  <si>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</si>
  <si>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</si>
  <si>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</si>
  <si>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</si>
  <si>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</si>
  <si>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</si>
  <si>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</si>
  <si>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</si>
  <si>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</si>
  <si>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</si>
  <si>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</si>
  <si>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</si>
  <si>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</si>
  <si>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</si>
  <si>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</si>
  <si>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</si>
  <si>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</si>
  <si>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</si>
  <si>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</si>
  <si>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</si>
  <si>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</si>
  <si>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</si>
  <si>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</si>
  <si>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</si>
  <si>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</si>
  <si>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</si>
  <si>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</si>
  <si>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</si>
  <si>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</si>
  <si>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</si>
  <si>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</si>
  <si>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</si>
  <si>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</si>
  <si>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</si>
  <si>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</si>
  <si>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</si>
  <si>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</si>
  <si>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</si>
  <si>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</si>
  <si>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</si>
  <si>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</si>
  <si>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</si>
  <si>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</si>
  <si>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</si>
  <si>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</si>
  <si>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</si>
  <si>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</si>
  <si>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</si>
  <si>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</si>
  <si>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</si>
  <si>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</si>
  <si>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</si>
  <si>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</si>
  <si>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</si>
  <si>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</si>
  <si>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</si>
  <si>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</si>
  <si>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</si>
  <si>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</si>
  <si>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</si>
  <si>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</si>
  <si>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</si>
  <si>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</si>
  <si>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</si>
  <si>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</si>
  <si>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</si>
  <si>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</si>
  <si>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</si>
  <si>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</si>
  <si>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</si>
  <si>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</si>
  <si>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</si>
  <si>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</si>
  <si>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</si>
  <si>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</si>
  <si>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</si>
  <si>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</si>
  <si>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</si>
  <si>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</si>
  <si>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</si>
  <si>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</si>
  <si>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</si>
  <si>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</si>
  <si>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</si>
  <si>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</si>
  <si>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</si>
  <si>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</si>
  <si>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</si>
  <si>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</si>
  <si>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</si>
  <si>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</si>
  <si>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</si>
  <si>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</si>
  <si>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</si>
  <si>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</si>
  <si>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</si>
  <si>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</si>
  <si>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</si>
  <si>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</si>
  <si>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</si>
  <si>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</si>
  <si>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</si>
  <si>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</si>
  <si>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</si>
  <si>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</si>
  <si>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</si>
  <si>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</si>
  <si>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</si>
  <si>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</si>
  <si>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</si>
  <si>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</si>
  <si>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</si>
  <si>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</si>
  <si>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</si>
  <si>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</si>
  <si>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</si>
  <si>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</si>
  <si>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</si>
  <si>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</si>
  <si>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</si>
  <si>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</si>
  <si>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</si>
  <si>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</si>
  <si>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</si>
  <si>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</si>
  <si>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</si>
  <si>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</si>
  <si>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</si>
  <si>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</si>
  <si>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</si>
  <si>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</si>
  <si>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</si>
  <si>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</si>
  <si>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</si>
  <si>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</si>
  <si>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</si>
  <si>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</si>
  <si>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</si>
  <si>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</si>
  <si>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</si>
  <si>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</si>
  <si>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</si>
  <si>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</si>
  <si>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</si>
  <si>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</si>
  <si>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</si>
  <si>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</si>
  <si>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</si>
  <si>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</si>
  <si>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</si>
  <si>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</si>
  <si>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</si>
  <si>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</si>
  <si>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</si>
  <si>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</si>
  <si>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</si>
  <si>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</si>
  <si>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</si>
  <si>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</si>
  <si>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</si>
  <si>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</si>
  <si>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</si>
  <si>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</si>
  <si>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</si>
  <si>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</si>
  <si>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</si>
  <si>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</si>
  <si>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</si>
  <si>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</si>
  <si>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</si>
  <si>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</si>
  <si>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</si>
  <si>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</si>
  <si>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</si>
  <si>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</si>
  <si>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</si>
  <si>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</si>
  <si>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</si>
  <si>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</si>
  <si>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</si>
  <si>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</si>
  <si>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</si>
  <si>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</si>
  <si>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</si>
  <si>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</si>
  <si>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</si>
  <si>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</si>
  <si>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</si>
  <si>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</si>
  <si>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</si>
  <si>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</si>
  <si>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</si>
  <si>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</si>
  <si>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</si>
  <si>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</si>
  <si>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</si>
  <si>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</si>
  <si>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</si>
  <si>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</si>
  <si>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</si>
  <si>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</si>
  <si>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</si>
  <si>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</si>
  <si>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</si>
  <si>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</si>
  <si>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</si>
  <si>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</si>
  <si>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</si>
  <si>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</si>
  <si>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</si>
  <si>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</si>
  <si>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</si>
  <si>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</si>
  <si>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</si>
  <si>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</si>
  <si>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</si>
  <si>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</si>
  <si>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</si>
  <si>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</si>
  <si>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</si>
  <si>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</si>
  <si>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</si>
  <si>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</si>
  <si>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</si>
  <si>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</si>
  <si>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</si>
  <si>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</si>
  <si>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</si>
  <si>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</si>
  <si>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</si>
  <si>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</si>
  <si>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</si>
  <si>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</si>
  <si>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</si>
  <si>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</si>
  <si>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</si>
  <si>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</si>
  <si>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</si>
  <si>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</si>
  <si>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</si>
  <si>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</si>
  <si>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</si>
  <si>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</si>
  <si>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</si>
  <si>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</si>
  <si>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</si>
  <si>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</si>
  <si>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</si>
  <si>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</si>
  <si>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</si>
  <si>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</si>
  <si>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</si>
  <si>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</si>
  <si>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</si>
  <si>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</si>
  <si>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</si>
  <si>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</si>
  <si>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</si>
  <si>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</si>
  <si>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</si>
  <si>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</si>
  <si>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</si>
  <si>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</si>
  <si>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</si>
  <si>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</si>
  <si>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</si>
  <si>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</si>
  <si>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</si>
  <si>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</si>
  <si>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</si>
  <si>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</si>
  <si>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</si>
  <si>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</si>
  <si>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</si>
  <si>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</si>
  <si>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</si>
  <si>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</si>
  <si>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</si>
  <si>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</si>
  <si>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</si>
  <si>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</si>
  <si>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</si>
  <si>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</si>
  <si>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</si>
  <si>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</si>
  <si>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</si>
  <si>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</si>
  <si>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</si>
  <si>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</si>
  <si>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</si>
  <si>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</si>
  <si>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</si>
  <si>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</si>
  <si>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</si>
  <si>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</si>
  <si>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</si>
  <si>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</si>
  <si>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</si>
  <si>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</si>
  <si>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</si>
  <si>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</si>
  <si>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</si>
  <si>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</si>
  <si>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</si>
  <si>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</si>
  <si>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</si>
  <si>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</si>
  <si>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</si>
  <si>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</si>
  <si>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</si>
  <si>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</si>
  <si>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</si>
  <si>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</si>
  <si>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</si>
  <si>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</si>
  <si>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</si>
  <si>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</si>
  <si>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</si>
  <si>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</si>
  <si>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</si>
  <si>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</si>
  <si>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</si>
  <si>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</si>
  <si>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</si>
  <si>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</si>
  <si>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</si>
  <si>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</si>
  <si>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</si>
  <si>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</si>
  <si>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</si>
  <si>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</si>
  <si>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</si>
  <si>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</si>
  <si>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</si>
  <si>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</si>
  <si>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</si>
  <si>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</si>
  <si>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</si>
  <si>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</si>
  <si>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</si>
  <si>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</si>
  <si>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</si>
  <si>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</si>
  <si>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</si>
  <si>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</si>
  <si>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</si>
  <si>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</si>
  <si>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</si>
  <si>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</si>
  <si>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</si>
  <si>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</si>
  <si>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</si>
  <si>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</si>
  <si>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</si>
  <si>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</si>
  <si>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</si>
  <si>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</si>
  <si>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</si>
  <si>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</si>
  <si>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</si>
  <si>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</si>
  <si>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</si>
  <si>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</si>
  <si>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</si>
  <si>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</si>
  <si>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</si>
  <si>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</si>
  <si>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</si>
  <si>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</si>
  <si>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</si>
  <si>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</si>
  <si>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</si>
  <si>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</si>
  <si>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</si>
  <si>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</si>
  <si>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</si>
  <si>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</si>
  <si>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</si>
  <si>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</si>
  <si>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</si>
  <si>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</si>
  <si>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</si>
  <si>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</si>
  <si>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</si>
  <si>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</si>
  <si>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</si>
  <si>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</si>
  <si>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</si>
  <si>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</si>
  <si>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</si>
  <si>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</si>
  <si>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</si>
  <si>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</si>
  <si>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</si>
  <si>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</si>
  <si>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</si>
  <si>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</si>
  <si>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</si>
  <si>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</si>
  <si>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</si>
  <si>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</si>
  <si>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</si>
  <si>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</si>
  <si>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</si>
  <si>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</si>
  <si>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</si>
  <si>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</si>
  <si>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</si>
  <si>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</si>
  <si>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</si>
  <si>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</si>
  <si>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</si>
  <si>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</si>
  <si>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</si>
  <si>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</si>
  <si>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</si>
  <si>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</si>
  <si>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</si>
  <si>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</si>
  <si>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</si>
  <si>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</si>
  <si>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</si>
  <si>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</si>
  <si>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</si>
  <si>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</si>
  <si>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</si>
  <si>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</si>
  <si>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</si>
  <si>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</si>
  <si>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</si>
  <si>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</si>
  <si>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</si>
  <si>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</si>
  <si>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</si>
  <si>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</si>
  <si>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</si>
  <si>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</si>
  <si>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</si>
  <si>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</si>
  <si>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</si>
  <si>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</si>
  <si>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</si>
  <si>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</si>
  <si>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</si>
  <si>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</si>
  <si>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</si>
  <si>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</si>
  <si>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</si>
  <si>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</si>
  <si>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</si>
  <si>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</si>
  <si>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</si>
  <si>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</si>
  <si>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</si>
  <si>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</si>
  <si>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</si>
  <si>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</si>
  <si>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</si>
  <si>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</si>
  <si>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</si>
  <si>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</si>
  <si>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</si>
  <si>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</si>
  <si>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</si>
  <si>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</si>
  <si>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</si>
  <si>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</si>
  <si>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</si>
  <si>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</si>
  <si>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</si>
  <si>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</si>
  <si>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</si>
  <si>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</si>
  <si>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</si>
  <si>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</si>
  <si>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</si>
  <si>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</si>
  <si>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</si>
  <si>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</si>
  <si>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</si>
  <si>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</si>
  <si>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</si>
  <si>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</si>
  <si>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</si>
  <si>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</si>
  <si>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</si>
  <si>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</si>
  <si>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</si>
  <si>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</si>
  <si>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</si>
  <si>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</si>
  <si>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</si>
  <si>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</si>
  <si>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</si>
  <si>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</si>
  <si>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</si>
  <si>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</si>
  <si>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</si>
  <si>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</si>
  <si>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</si>
  <si>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</si>
  <si>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</si>
  <si>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</si>
  <si>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</si>
  <si>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</si>
  <si>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</si>
  <si>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</si>
  <si>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</si>
  <si>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</si>
  <si>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</si>
  <si>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</si>
  <si>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</si>
  <si>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</si>
  <si>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</si>
  <si>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</si>
  <si>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</si>
  <si>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</si>
  <si>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</si>
  <si>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</si>
  <si>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</si>
  <si>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</si>
  <si>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</si>
  <si>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</si>
  <si>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</si>
  <si>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</si>
  <si>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</si>
  <si>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</si>
  <si>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</si>
  <si>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</si>
  <si>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</si>
  <si>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</si>
  <si>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</si>
  <si>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</si>
  <si>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</si>
  <si>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</si>
  <si>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</si>
  <si>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</si>
  <si>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</si>
  <si>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</si>
  <si>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</si>
  <si>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</si>
  <si>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</si>
  <si>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</si>
  <si>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</si>
  <si>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</si>
  <si>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</si>
  <si>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</si>
  <si>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</si>
  <si>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</si>
  <si>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</si>
  <si>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</si>
  <si>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</si>
  <si>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</si>
  <si>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</si>
  <si>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</si>
  <si>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</si>
  <si>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</si>
  <si>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</si>
  <si>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</si>
  <si>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</si>
  <si>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</si>
  <si>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</si>
  <si>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</si>
  <si>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</si>
  <si>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</si>
  <si>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</si>
  <si>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</si>
  <si>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</si>
  <si>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</si>
  <si>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</si>
  <si>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</si>
  <si>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</si>
  <si>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</si>
  <si>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</si>
  <si>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</si>
  <si>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</si>
  <si>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</si>
  <si>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</si>
  <si>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</si>
  <si>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</si>
  <si>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</si>
  <si>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</si>
  <si>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</si>
  <si>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</si>
  <si>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</si>
  <si>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</si>
  <si>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</si>
  <si>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</si>
  <si>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</si>
  <si>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</si>
  <si>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</si>
  <si>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</si>
  <si>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</si>
  <si>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</si>
  <si>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</si>
  <si>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</si>
  <si>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</si>
  <si>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</si>
  <si>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</si>
  <si>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</si>
  <si>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</si>
  <si>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</si>
  <si>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</si>
  <si>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</si>
  <si>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</si>
  <si>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</si>
  <si>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</si>
  <si>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</si>
  <si>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</si>
  <si>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</si>
  <si>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</si>
  <si>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</si>
  <si>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</si>
  <si>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</si>
  <si>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</si>
  <si>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</si>
  <si>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</si>
  <si>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</si>
  <si>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</si>
  <si>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</si>
  <si>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</si>
  <si>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</si>
  <si>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</si>
  <si>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</si>
  <si>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</si>
  <si>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</si>
  <si>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</si>
  <si>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</si>
  <si>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</si>
  <si>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</si>
  <si>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</si>
  <si>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</si>
  <si>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</si>
  <si>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</si>
  <si>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</si>
  <si>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</si>
  <si>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</si>
  <si>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</si>
  <si>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</si>
  <si>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</si>
  <si>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</si>
  <si>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</si>
  <si>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</si>
  <si>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</si>
  <si>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</si>
  <si>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</si>
  <si>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</si>
  <si>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</si>
  <si>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</si>
  <si>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</si>
  <si>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</si>
  <si>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</si>
  <si>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</si>
  <si>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</si>
  <si>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</si>
  <si>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</si>
  <si>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</si>
  <si>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</si>
  <si>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</si>
  <si>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</si>
  <si>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</si>
  <si>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</si>
  <si>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</si>
  <si>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</si>
  <si>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</si>
  <si>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</si>
  <si>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</si>
  <si>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</si>
  <si>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</si>
  <si>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</si>
  <si>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</si>
  <si>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</si>
  <si>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</si>
  <si>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</si>
  <si>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</si>
  <si>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</si>
  <si>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</si>
  <si>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</si>
  <si>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</si>
  <si>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</si>
  <si>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</si>
  <si>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</si>
  <si>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</si>
  <si>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</si>
  <si>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</si>
  <si>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</si>
  <si>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</si>
  <si>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</si>
  <si>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</si>
  <si>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</si>
  <si>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</si>
  <si>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</si>
  <si>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</si>
  <si>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</si>
  <si>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</si>
  <si>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</si>
  <si>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</si>
  <si>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</si>
  <si>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</si>
  <si>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</si>
  <si>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</si>
  <si>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</si>
  <si>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</si>
  <si>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</si>
  <si>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</si>
  <si>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</si>
  <si>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</si>
  <si>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</si>
  <si>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</si>
  <si>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</si>
  <si>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</si>
  <si>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</si>
  <si>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</si>
  <si>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</si>
  <si>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</si>
  <si>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</si>
  <si>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</si>
  <si>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</si>
  <si>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</si>
  <si>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</si>
  <si>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</si>
  <si>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</si>
  <si>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</si>
  <si>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</si>
  <si>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</si>
  <si>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</si>
  <si>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</si>
  <si>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</si>
  <si>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</si>
  <si>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</si>
  <si>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</si>
  <si>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</si>
  <si>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</si>
  <si>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</si>
  <si>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</si>
  <si>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</si>
  <si>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</si>
  <si>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</si>
  <si>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</si>
  <si>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</si>
  <si>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</si>
  <si>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</si>
  <si>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</si>
  <si>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</si>
  <si>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</si>
  <si>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</si>
  <si>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</si>
  <si>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</si>
  <si>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</si>
  <si>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</si>
  <si>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</si>
  <si>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</si>
  <si>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</si>
  <si>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</si>
  <si>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</si>
  <si>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</si>
  <si>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</si>
  <si>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</si>
  <si>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</si>
  <si>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</si>
  <si>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</si>
  <si>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</si>
  <si>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</si>
  <si>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</si>
  <si>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</si>
  <si>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</si>
  <si>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</si>
  <si>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</si>
  <si>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</si>
  <si>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</si>
  <si>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</si>
  <si>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</si>
  <si>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</si>
  <si>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</si>
  <si>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</si>
  <si>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</si>
  <si>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</si>
  <si>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</si>
  <si>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</si>
  <si>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</si>
  <si>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</si>
  <si>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</si>
  <si>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</si>
  <si>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</si>
  <si>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</si>
  <si>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</si>
  <si>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</si>
  <si>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</si>
  <si>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</si>
  <si>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</si>
  <si>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</si>
  <si>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</si>
  <si>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</si>
  <si>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</si>
  <si>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</si>
  <si>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</si>
  <si>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</si>
  <si>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</si>
  <si>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</si>
  <si>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</si>
  <si>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</si>
  <si>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</si>
  <si>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</si>
  <si>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</si>
  <si>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</si>
  <si>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</si>
  <si>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</si>
  <si>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</si>
  <si>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</si>
  <si>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</si>
  <si>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</si>
  <si>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</si>
  <si>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</si>
  <si>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</si>
  <si>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</si>
  <si>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</si>
  <si>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</si>
  <si>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</si>
  <si>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</si>
  <si>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</si>
  <si>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</si>
  <si>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</si>
  <si>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</si>
  <si>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</si>
  <si>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</si>
  <si>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</si>
  <si>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</si>
  <si>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</si>
  <si>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</si>
  <si>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</si>
  <si>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</si>
  <si>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</si>
  <si>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</si>
  <si>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</si>
  <si>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</si>
  <si>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</si>
  <si>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</si>
  <si>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</si>
  <si>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</si>
  <si>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</si>
  <si>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</si>
  <si>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</si>
  <si>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</si>
  <si>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</si>
  <si>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</si>
  <si>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</si>
  <si>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</si>
  <si>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</si>
  <si>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</si>
  <si>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</si>
  <si>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</si>
  <si>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</si>
  <si>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</si>
  <si>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</si>
  <si>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</si>
  <si>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</si>
  <si>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</si>
  <si>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</si>
  <si>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</si>
  <si>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</si>
  <si>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</si>
  <si>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</si>
  <si>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</si>
  <si>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</si>
  <si>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</si>
  <si>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</si>
  <si>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</si>
  <si>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</si>
  <si>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</si>
  <si>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</si>
  <si>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</si>
  <si>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</si>
  <si>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</si>
  <si>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</si>
  <si>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</si>
  <si>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</si>
  <si>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</si>
  <si>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</si>
  <si>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</si>
  <si>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</si>
  <si>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</si>
  <si>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</si>
  <si>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</si>
  <si>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</si>
  <si>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</si>
  <si>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</si>
  <si>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</si>
  <si>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</si>
  <si>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</si>
  <si>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</si>
  <si>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</si>
  <si>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</si>
  <si>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</si>
  <si>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</si>
  <si>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</si>
  <si>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</si>
  <si>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</si>
  <si>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</si>
  <si>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</si>
  <si>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</si>
  <si>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</si>
  <si>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</si>
  <si>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</si>
  <si>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</si>
  <si>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</si>
  <si>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</si>
  <si>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</si>
  <si>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</si>
  <si>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</si>
  <si>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</si>
  <si>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</si>
  <si>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</si>
  <si>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</si>
  <si>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</si>
  <si>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</si>
  <si>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</si>
  <si>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</si>
  <si>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</si>
  <si>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</si>
  <si>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</si>
  <si>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</si>
  <si>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</si>
  <si>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</si>
  <si>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</si>
  <si>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</si>
  <si>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</si>
  <si>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</si>
  <si>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</si>
  <si>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</si>
  <si>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</si>
  <si>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</si>
  <si>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</si>
  <si>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</si>
  <si>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</si>
  <si>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</si>
  <si>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</si>
  <si>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</si>
  <si>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</si>
  <si>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</si>
  <si>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</si>
  <si>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</si>
  <si>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</si>
  <si>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</si>
  <si>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</si>
  <si>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</si>
  <si>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</si>
  <si>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</si>
  <si>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</si>
  <si>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</si>
  <si>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</si>
  <si>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</si>
  <si>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</si>
  <si>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</si>
  <si>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</si>
  <si>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</si>
  <si>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</si>
  <si>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</si>
  <si>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</si>
  <si>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</si>
  <si>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</si>
  <si>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</si>
  <si>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</si>
  <si>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</si>
  <si>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</si>
  <si>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</si>
  <si>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</si>
  <si>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</si>
  <si>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</si>
  <si>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</si>
  <si>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</si>
  <si>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</si>
  <si>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</si>
  <si>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</si>
  <si>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</si>
  <si>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</si>
  <si>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</si>
  <si>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</si>
  <si>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</si>
  <si>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</si>
  <si>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</si>
  <si>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</si>
  <si>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</si>
  <si>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</si>
  <si>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</si>
  <si>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</si>
  <si>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</si>
  <si>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</si>
  <si>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</si>
  <si>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</si>
  <si>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</si>
  <si>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</si>
  <si>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</si>
  <si>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</si>
  <si>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</si>
  <si>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</si>
  <si>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</si>
  <si>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</si>
  <si>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</si>
  <si>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</si>
  <si>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</si>
  <si>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</si>
  <si>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</si>
  <si>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</si>
  <si>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</si>
  <si>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</si>
  <si>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</si>
  <si>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</si>
  <si>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</si>
  <si>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</si>
  <si>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</si>
  <si>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</si>
  <si>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</si>
  <si>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</si>
  <si>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</si>
  <si>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</si>
  <si>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</si>
  <si>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</si>
  <si>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</si>
  <si>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</si>
  <si>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</si>
  <si>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</si>
  <si>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</si>
  <si>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</si>
  <si>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</si>
  <si>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</si>
  <si>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</si>
  <si>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</si>
  <si>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</si>
  <si>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</si>
  <si>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</si>
  <si>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</si>
  <si>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</si>
  <si>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</si>
  <si>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</si>
  <si>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</si>
  <si>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</si>
  <si>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</si>
  <si>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</si>
  <si>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</si>
  <si>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</si>
  <si>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</si>
  <si>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</si>
  <si>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</si>
  <si>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</si>
  <si>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</si>
  <si>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</si>
  <si>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</si>
  <si>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</si>
  <si>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</si>
  <si>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</si>
  <si>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</si>
  <si>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</si>
  <si>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</si>
  <si>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</si>
  <si>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</si>
  <si>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</si>
  <si>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</si>
  <si>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</si>
  <si>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</si>
  <si>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</si>
  <si>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</si>
  <si>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</si>
  <si>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</si>
  <si>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</si>
  <si>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</si>
  <si>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</si>
  <si>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</si>
  <si>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</si>
  <si>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</si>
  <si>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</si>
  <si>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</si>
  <si>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</si>
  <si>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</si>
  <si>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</si>
  <si>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</si>
  <si>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</si>
  <si>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</si>
  <si>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</si>
  <si>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</si>
  <si>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</si>
  <si>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</si>
  <si>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</si>
  <si>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</si>
  <si>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</si>
  <si>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</si>
  <si>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</si>
  <si>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</si>
  <si>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</si>
  <si>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</si>
  <si>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</si>
  <si>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</si>
  <si>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</si>
  <si>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</si>
  <si>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</si>
  <si>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</si>
  <si>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</si>
  <si>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</si>
  <si>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</si>
  <si>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</si>
  <si>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</si>
  <si>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</si>
  <si>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</si>
  <si>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</si>
  <si>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</si>
  <si>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</si>
  <si>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</si>
  <si>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</si>
  <si>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</si>
  <si>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</si>
  <si>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</si>
  <si>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</si>
  <si>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</si>
  <si>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</si>
  <si>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</si>
  <si>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</si>
  <si>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</si>
  <si>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</si>
  <si>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</si>
  <si>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</si>
  <si>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</si>
  <si>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</si>
  <si>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</si>
  <si>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</si>
  <si>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</si>
  <si>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</si>
  <si>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</si>
  <si>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</si>
  <si>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</si>
  <si>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</si>
  <si>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</si>
  <si>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</si>
  <si>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</si>
  <si>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</si>
  <si>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</si>
  <si>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</si>
  <si>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</si>
  <si>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</si>
  <si>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</si>
  <si>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</si>
  <si>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</si>
  <si>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</si>
  <si>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</si>
  <si>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</si>
  <si>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</si>
  <si>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</si>
  <si>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</si>
  <si>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</si>
  <si>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</si>
  <si>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</si>
  <si>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</si>
  <si>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</si>
  <si>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</si>
  <si>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</si>
  <si>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</si>
  <si>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</si>
  <si>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</si>
  <si>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</si>
  <si>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</si>
  <si>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</si>
  <si>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</si>
  <si>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</si>
  <si>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</si>
  <si>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</si>
  <si>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</si>
  <si>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</si>
  <si>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</si>
  <si>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</si>
  <si>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</si>
  <si>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</si>
  <si>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</si>
  <si>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</si>
  <si>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</si>
  <si>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</si>
  <si>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</si>
  <si>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</si>
  <si>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</si>
  <si>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</si>
  <si>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</si>
  <si>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</si>
  <si>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</si>
  <si>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</si>
  <si>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</si>
  <si>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</si>
  <si>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</si>
  <si>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</si>
  <si>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</si>
  <si>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</si>
  <si>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</si>
  <si>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</si>
  <si>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</si>
  <si>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</si>
  <si>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</si>
  <si>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</si>
  <si>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</si>
  <si>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</si>
  <si>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</si>
  <si>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</si>
  <si>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</si>
  <si>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</si>
  <si>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</si>
  <si>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</si>
  <si>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</si>
  <si>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</si>
  <si>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</si>
  <si>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</si>
  <si>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</si>
  <si>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</si>
  <si>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</si>
  <si>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</si>
  <si>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</si>
  <si>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</si>
  <si>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</si>
  <si>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</si>
  <si>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</si>
  <si>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</si>
  <si>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</si>
  <si>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</si>
  <si>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</si>
  <si>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</si>
  <si>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</si>
  <si>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</si>
  <si>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</si>
  <si>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</si>
  <si>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</si>
  <si>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</si>
  <si>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</si>
  <si>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</si>
  <si>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</si>
  <si>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</si>
  <si>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</si>
  <si>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</si>
  <si>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</si>
  <si>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</si>
  <si>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</si>
  <si>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</si>
  <si>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</si>
  <si>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</si>
  <si>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</si>
  <si>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</si>
  <si>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</si>
  <si>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</si>
  <si>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</si>
  <si>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</si>
  <si>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</si>
  <si>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</si>
  <si>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</si>
  <si>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</si>
  <si>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</si>
  <si>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</si>
  <si>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</si>
  <si>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</si>
  <si>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</si>
  <si>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</si>
  <si>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</si>
  <si>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</si>
  <si>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</si>
  <si>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</si>
  <si>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</si>
  <si>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</si>
  <si>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</si>
  <si>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</si>
  <si>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</si>
  <si>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</si>
  <si>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</si>
  <si>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</si>
  <si>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</si>
  <si>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</si>
  <si>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</si>
  <si>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</si>
  <si>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</si>
  <si>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</si>
  <si>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</si>
  <si>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</si>
  <si>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</si>
  <si>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</si>
  <si>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</si>
  <si>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</si>
  <si>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</si>
  <si>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</si>
  <si>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</si>
  <si>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</si>
  <si>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</si>
  <si>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</si>
  <si>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</si>
  <si>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</si>
  <si>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</si>
  <si>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</si>
  <si>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</si>
  <si>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</si>
  <si>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</si>
  <si>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</si>
  <si>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</si>
  <si>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</si>
  <si>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</si>
  <si>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</si>
  <si>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</si>
  <si>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</si>
  <si>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</si>
  <si>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</si>
  <si>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</si>
  <si>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</si>
  <si>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</si>
  <si>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</si>
  <si>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</si>
  <si>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</si>
  <si>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</si>
  <si>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</si>
  <si>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</si>
  <si>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</si>
  <si>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</si>
  <si>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</si>
  <si>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</si>
  <si>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</si>
  <si>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</si>
  <si>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</si>
  <si>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</si>
  <si>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</si>
  <si>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</si>
  <si>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</si>
  <si>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</si>
  <si>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</si>
  <si>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</si>
  <si>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</si>
  <si>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</si>
  <si>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</si>
  <si>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</si>
  <si>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</si>
  <si>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</si>
  <si>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</si>
  <si>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</si>
  <si>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</si>
  <si>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</si>
  <si>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</si>
  <si>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</si>
  <si>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</si>
  <si>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</si>
  <si>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</si>
  <si>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</si>
  <si>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</si>
  <si>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</si>
  <si>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</si>
  <si>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</si>
  <si>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</si>
  <si>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</si>
  <si>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</si>
  <si>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</si>
  <si>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</si>
  <si>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</si>
  <si>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</si>
  <si>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</si>
  <si>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</si>
  <si>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</si>
  <si>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</si>
  <si>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</si>
  <si>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</si>
  <si>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</si>
  <si>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</si>
  <si>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</si>
  <si>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</si>
  <si>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</si>
  <si>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</si>
  <si>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</si>
  <si>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</si>
  <si>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</si>
  <si>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</si>
  <si>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</si>
  <si>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</si>
  <si>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</si>
  <si>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</si>
  <si>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</si>
  <si>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</si>
  <si>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</si>
  <si>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</si>
  <si>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</si>
  <si>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</si>
  <si>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</si>
  <si>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</si>
  <si>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</si>
  <si>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</si>
  <si>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</si>
  <si>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</si>
  <si>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</si>
  <si>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</si>
  <si>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</si>
  <si>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</si>
  <si>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</si>
  <si>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</si>
  <si>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</si>
  <si>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</si>
  <si>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</si>
  <si>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</si>
  <si>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</si>
  <si>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</si>
  <si>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</si>
  <si>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</si>
  <si>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</si>
  <si>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</si>
  <si>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</si>
  <si>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</si>
  <si>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</si>
  <si>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</si>
  <si>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</si>
  <si>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</si>
  <si>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</si>
  <si>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</si>
  <si>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</si>
  <si>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</si>
  <si>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</si>
  <si>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</si>
  <si>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</si>
  <si>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</si>
  <si>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</si>
  <si>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</si>
  <si>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</si>
  <si>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</si>
  <si>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</si>
  <si>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</si>
  <si>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</si>
  <si>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</si>
  <si>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</si>
  <si>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</si>
  <si>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</si>
  <si>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</si>
  <si>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</si>
  <si>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</si>
  <si>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</si>
  <si>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</si>
  <si>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</si>
  <si>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</si>
  <si>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</si>
  <si>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</si>
  <si>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</si>
  <si>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</si>
  <si>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</si>
  <si>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</si>
  <si>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</si>
  <si>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</si>
  <si>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</si>
  <si>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</si>
  <si>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</si>
  <si>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</si>
  <si>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</si>
  <si>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</si>
  <si>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</si>
  <si>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</si>
  <si>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</si>
  <si>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</si>
  <si>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</si>
  <si>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</si>
  <si>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</si>
  <si>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</si>
  <si>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</si>
  <si>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</si>
  <si>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</si>
  <si>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</si>
  <si>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</si>
  <si>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</si>
  <si>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</si>
  <si>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</si>
  <si>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</si>
  <si>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</si>
  <si>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</si>
  <si>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</si>
  <si>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</si>
  <si>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</si>
  <si>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</si>
  <si>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</si>
  <si>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</si>
  <si>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</si>
  <si>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</si>
  <si>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</si>
  <si>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</si>
  <si>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</si>
  <si>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</si>
  <si>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</si>
  <si>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</si>
  <si>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</si>
  <si>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</si>
  <si>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</si>
  <si>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</si>
  <si>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</si>
  <si>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</si>
  <si>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</si>
  <si>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</si>
  <si>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</si>
  <si>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</si>
  <si>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</si>
  <si>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</si>
  <si>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</si>
  <si>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</si>
  <si>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</si>
  <si>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</si>
  <si>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</si>
  <si>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</si>
  <si>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</si>
  <si>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</si>
  <si>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</si>
  <si>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</si>
  <si>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</si>
  <si>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</si>
  <si>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</si>
  <si>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</si>
  <si>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</si>
  <si>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</si>
  <si>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</si>
  <si>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</si>
  <si>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</si>
  <si>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</si>
  <si>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</si>
  <si>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</si>
  <si>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</si>
  <si>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</si>
  <si>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</si>
  <si>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</si>
  <si>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</si>
  <si>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</si>
  <si>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</si>
  <si>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</si>
  <si>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</si>
  <si>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</si>
  <si>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</si>
  <si>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</si>
  <si>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</si>
  <si>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</si>
  <si>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</si>
  <si>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</si>
  <si>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</si>
  <si>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</si>
  <si>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</si>
  <si>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</si>
  <si>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</si>
  <si>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</si>
  <si>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</si>
  <si>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</si>
  <si>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</si>
  <si>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</si>
  <si>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</si>
  <si>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</si>
  <si>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</si>
  <si>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</si>
  <si>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</si>
  <si>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</si>
  <si>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</si>
  <si>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</si>
  <si>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</si>
  <si>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</si>
  <si>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</si>
  <si>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</si>
  <si>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</si>
  <si>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</si>
  <si>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</si>
  <si>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</si>
  <si>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</si>
  <si>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</si>
  <si>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</si>
  <si>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</si>
  <si>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</si>
  <si>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</si>
  <si>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</si>
  <si>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</si>
  <si>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</si>
  <si>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</si>
  <si>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</si>
  <si>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</si>
  <si>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</si>
  <si>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</si>
  <si>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</si>
  <si>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</si>
  <si>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</si>
  <si>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</si>
  <si>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</si>
  <si>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</si>
  <si>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</si>
  <si>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</si>
  <si>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</si>
  <si>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</si>
  <si>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</si>
  <si>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</si>
  <si>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</si>
  <si>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</si>
  <si>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</si>
  <si>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</si>
  <si>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</si>
  <si>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</si>
  <si>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</si>
  <si>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</si>
  <si>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</si>
  <si>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</si>
  <si>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</si>
  <si>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</si>
  <si>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</si>
  <si>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</si>
  <si>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</si>
  <si>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</si>
  <si>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</si>
  <si>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</si>
  <si>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</si>
  <si>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</si>
  <si>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</si>
  <si>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</si>
  <si>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</si>
  <si>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</si>
  <si>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</si>
  <si>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</si>
  <si>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</si>
  <si>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</si>
  <si>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</si>
  <si>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</si>
  <si>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</si>
  <si>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</si>
  <si>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</si>
  <si>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</si>
  <si>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</si>
  <si>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</si>
  <si>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</si>
  <si>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</si>
  <si>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</si>
  <si>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</si>
  <si>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</si>
  <si>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</si>
  <si>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</si>
  <si>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</si>
  <si>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</si>
  <si>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</si>
  <si>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</si>
  <si>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</si>
  <si>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</si>
  <si>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</si>
  <si>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</si>
  <si>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</si>
  <si>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</si>
  <si>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</si>
  <si>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</si>
  <si>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</si>
  <si>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</si>
  <si>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</si>
  <si>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</si>
  <si>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</si>
  <si>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</si>
  <si>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</si>
  <si>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</si>
  <si>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</si>
  <si>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</si>
  <si>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</si>
  <si>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</si>
  <si>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</si>
  <si>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</si>
  <si>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</si>
  <si>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</si>
  <si>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</si>
  <si>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</si>
  <si>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</si>
  <si>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</si>
  <si>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</si>
  <si>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</si>
  <si>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</si>
  <si>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</si>
  <si>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</si>
  <si>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</si>
  <si>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</si>
  <si>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</si>
  <si>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</si>
  <si>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</si>
  <si>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</si>
  <si>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</si>
  <si>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</si>
  <si>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</si>
  <si>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</si>
  <si>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</si>
  <si>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</si>
  <si>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</si>
  <si>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</si>
  <si>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</si>
  <si>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</si>
  <si>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</si>
  <si>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</si>
  <si>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</si>
  <si>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</si>
  <si>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</si>
  <si>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</si>
  <si>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</si>
  <si>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</si>
  <si>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</si>
  <si>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</si>
  <si>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</si>
  <si>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</si>
  <si>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</si>
  <si>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</si>
  <si>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</si>
  <si>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</si>
  <si>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</si>
  <si>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</si>
  <si>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</si>
  <si>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</si>
  <si>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</si>
  <si>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</si>
  <si>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</si>
  <si>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</si>
  <si>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</si>
  <si>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</si>
  <si>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</si>
  <si>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</si>
  <si>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</si>
  <si>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</si>
  <si>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</si>
  <si>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</si>
  <si>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</si>
  <si>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</si>
  <si>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</si>
  <si>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</si>
  <si>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</si>
  <si>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</si>
  <si>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</si>
  <si>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</si>
  <si>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</si>
  <si>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</si>
  <si>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</si>
  <si>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</si>
  <si>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</si>
  <si>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</si>
  <si>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</si>
  <si>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</si>
  <si>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</si>
  <si>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</si>
  <si>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</si>
  <si>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</si>
  <si>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</si>
  <si>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</si>
  <si>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</si>
  <si>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</si>
  <si>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</si>
  <si>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</si>
  <si>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</si>
  <si>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</si>
  <si>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</si>
  <si>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</si>
  <si>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</si>
  <si>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</si>
  <si>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</si>
  <si>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</si>
  <si>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</si>
  <si>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</si>
  <si>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</si>
  <si>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</si>
  <si>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</si>
  <si>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</si>
  <si>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</si>
  <si>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</si>
  <si>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</si>
  <si>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</si>
  <si>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</si>
  <si>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</si>
  <si>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</si>
  <si>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</si>
  <si>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</si>
  <si>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</si>
  <si>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</si>
  <si>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</si>
  <si>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</si>
  <si>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</si>
  <si>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</si>
  <si>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</si>
  <si>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</si>
  <si>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</si>
  <si>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</si>
  <si>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</si>
  <si>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</si>
  <si>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</si>
  <si>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</si>
  <si>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</si>
  <si>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</si>
  <si>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</si>
  <si>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</si>
  <si>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</si>
  <si>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</si>
  <si>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</si>
  <si>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</si>
  <si>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</si>
  <si>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</si>
  <si>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</si>
  <si>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</si>
  <si>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</si>
  <si>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</si>
  <si>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</si>
  <si>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</si>
  <si>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</si>
  <si>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</si>
  <si>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</si>
  <si>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</si>
  <si>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</si>
  <si>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</si>
  <si>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</si>
  <si>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</si>
  <si>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</si>
  <si>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</si>
  <si>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</si>
  <si>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</si>
  <si>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</si>
  <si>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</si>
  <si>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</si>
  <si>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</si>
  <si>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</si>
  <si>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</si>
  <si>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</si>
  <si>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</si>
  <si>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</si>
  <si>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</si>
  <si>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</si>
  <si>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</si>
  <si>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</si>
  <si>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</si>
  <si>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</si>
  <si>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</si>
  <si>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</si>
  <si>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</si>
  <si>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</si>
  <si>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</si>
  <si>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</si>
  <si>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</si>
  <si>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</si>
  <si>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</si>
  <si>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</si>
  <si>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</si>
  <si>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</si>
  <si>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</si>
  <si>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</si>
  <si>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</si>
  <si>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</si>
  <si>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</si>
  <si>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</si>
  <si>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</si>
  <si>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</si>
  <si>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</si>
  <si>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</si>
  <si>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</si>
  <si>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</si>
  <si>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</si>
  <si>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</si>
  <si>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</si>
  <si>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</si>
  <si>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</si>
  <si>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</si>
  <si>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</si>
  <si>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</si>
  <si>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</si>
  <si>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</si>
  <si>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</si>
  <si>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</si>
  <si>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</si>
  <si>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</si>
  <si>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</si>
  <si>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</si>
  <si>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</si>
  <si>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</si>
  <si>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</si>
  <si>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</si>
  <si>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</si>
  <si>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</si>
  <si>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</si>
  <si>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</si>
  <si>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</si>
  <si>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</si>
  <si>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</si>
  <si>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</si>
  <si>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</si>
  <si>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</si>
  <si>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</si>
  <si>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</si>
  <si>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</si>
  <si>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</si>
  <si>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</si>
  <si>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</si>
  <si>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</si>
  <si>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</si>
  <si>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</si>
  <si>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</si>
  <si>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</si>
  <si>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</si>
  <si>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</si>
  <si>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</si>
  <si>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</si>
  <si>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</si>
  <si>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</si>
  <si>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</si>
  <si>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</si>
  <si>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</si>
  <si>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</si>
  <si>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</si>
  <si>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</si>
  <si>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</si>
  <si>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</si>
  <si>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</si>
  <si>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</si>
  <si>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</si>
  <si>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</si>
  <si>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</si>
  <si>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</si>
  <si>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</si>
  <si>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</si>
  <si>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</si>
  <si>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</si>
  <si>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</si>
  <si>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</si>
  <si>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</si>
  <si>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</si>
  <si>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</si>
  <si>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</si>
  <si>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</si>
  <si>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</si>
  <si>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</si>
  <si>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</si>
  <si>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</si>
  <si>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</si>
  <si>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</si>
  <si>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</si>
  <si>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</si>
  <si>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</si>
  <si>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</si>
  <si>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</si>
  <si>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</si>
  <si>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</si>
  <si>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</si>
  <si>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</si>
  <si>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</si>
  <si>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</si>
  <si>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</si>
  <si>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</si>
  <si>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</si>
  <si>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</si>
  <si>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</si>
  <si>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</si>
  <si>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</si>
  <si>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</si>
  <si>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</si>
  <si>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</si>
  <si>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</si>
  <si>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</si>
  <si>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</si>
  <si>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</si>
  <si>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</si>
  <si>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</si>
  <si>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</si>
  <si>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</si>
  <si>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</si>
  <si>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</si>
  <si>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</si>
  <si>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</si>
  <si>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</si>
  <si>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</si>
  <si>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</si>
  <si>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</si>
  <si>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</si>
  <si>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</si>
  <si>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</si>
  <si>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</si>
  <si>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</si>
  <si>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</si>
  <si>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</si>
  <si>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</si>
  <si>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</si>
  <si>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</si>
  <si>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</si>
  <si>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</si>
  <si>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</si>
  <si>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</si>
  <si>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</si>
  <si>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</si>
  <si>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</si>
  <si>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</si>
  <si>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</si>
  <si>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</si>
  <si>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</si>
  <si>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</si>
  <si>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</si>
  <si>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</si>
  <si>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</si>
  <si>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</si>
  <si>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</si>
  <si>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</si>
  <si>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</si>
  <si>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</si>
  <si>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</si>
  <si>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</si>
  <si>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</si>
  <si>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</si>
  <si>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</si>
  <si>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</si>
  <si>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</si>
  <si>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</si>
  <si>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</si>
  <si>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</si>
  <si>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</si>
  <si>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</si>
  <si>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</si>
  <si>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</si>
  <si>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</si>
  <si>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</si>
  <si>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</si>
  <si>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</si>
  <si>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</si>
  <si>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</si>
  <si>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</si>
  <si>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</si>
  <si>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</si>
  <si>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</si>
  <si>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</si>
  <si>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</si>
  <si>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</si>
  <si>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</si>
  <si>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</si>
  <si>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</si>
  <si>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</si>
  <si>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</si>
  <si>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</si>
  <si>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</si>
  <si>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</si>
  <si>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</si>
  <si>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</si>
  <si>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</si>
  <si>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</si>
  <si>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</si>
  <si>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</si>
  <si>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</si>
  <si>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</si>
  <si>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</si>
  <si>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</si>
  <si>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</si>
  <si>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</si>
  <si>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</si>
  <si>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</si>
  <si>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</si>
  <si>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</si>
  <si>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</si>
  <si>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</si>
  <si>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</si>
  <si>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</si>
  <si>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</si>
  <si>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</si>
  <si>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</si>
  <si>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</si>
  <si>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</si>
  <si>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</si>
  <si>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</si>
  <si>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</si>
  <si>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</si>
  <si>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</si>
  <si>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</si>
  <si>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</si>
  <si>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</si>
  <si>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</si>
  <si>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</si>
  <si>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</si>
  <si>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</si>
  <si>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</si>
  <si>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</si>
  <si>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</si>
  <si>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</si>
  <si>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</si>
  <si>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</si>
  <si>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</si>
  <si>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</si>
  <si>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</si>
  <si>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</si>
  <si>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</si>
  <si>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</si>
  <si>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</si>
  <si>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</si>
  <si>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</si>
  <si>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</si>
  <si>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</si>
  <si>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</si>
  <si>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</si>
  <si>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</si>
  <si>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</si>
  <si>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</si>
  <si>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</si>
  <si>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</si>
  <si>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</si>
  <si>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</si>
  <si>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</si>
  <si>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</si>
  <si>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</si>
  <si>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</si>
  <si>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</si>
  <si>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</si>
  <si>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</si>
  <si>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</si>
  <si>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</si>
  <si>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</si>
  <si>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</si>
  <si>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</si>
  <si>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</si>
  <si>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</si>
  <si>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</si>
  <si>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</si>
  <si>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</si>
  <si>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</si>
  <si>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</si>
  <si>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</si>
  <si>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</si>
  <si>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</si>
  <si>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</si>
  <si>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</si>
  <si>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</si>
  <si>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</si>
  <si>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</si>
  <si>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</si>
  <si>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</si>
  <si>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</si>
  <si>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</si>
  <si>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</si>
  <si>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</si>
  <si>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</si>
  <si>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</si>
  <si>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</si>
  <si>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</si>
  <si>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</si>
  <si>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</si>
  <si>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</si>
  <si>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</si>
  <si>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</si>
  <si>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</si>
  <si>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</si>
  <si>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</si>
  <si>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</si>
  <si>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</si>
  <si>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</si>
  <si>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</si>
  <si>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</si>
  <si>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</si>
  <si>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</si>
  <si>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</si>
  <si>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</si>
  <si>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</si>
  <si>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</si>
  <si>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</si>
  <si>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</si>
  <si>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</si>
  <si>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</si>
  <si>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</si>
  <si>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</si>
  <si>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</si>
  <si>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</si>
  <si>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</si>
  <si>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</si>
  <si>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</si>
  <si>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</si>
  <si>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</si>
  <si>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</si>
  <si>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</si>
  <si>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</si>
  <si>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</si>
  <si>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</si>
  <si>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</si>
  <si>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</si>
  <si>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</si>
  <si>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</si>
  <si>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</si>
  <si>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</si>
  <si>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</si>
  <si>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</si>
  <si>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</si>
  <si>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</si>
  <si>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</si>
  <si>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</si>
  <si>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</si>
  <si>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</si>
  <si>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</si>
  <si>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</si>
  <si>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</si>
  <si>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</si>
  <si>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</si>
  <si>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</si>
  <si>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</si>
  <si>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</si>
  <si>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</si>
  <si>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</si>
  <si>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</si>
  <si>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</si>
  <si>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</si>
  <si>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</si>
  <si>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</si>
  <si>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</si>
  <si>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</si>
  <si>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</si>
  <si>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</si>
  <si>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</si>
  <si>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</si>
  <si>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</si>
  <si>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</si>
  <si>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</si>
  <si>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</si>
  <si>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</si>
  <si>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</si>
  <si>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</si>
  <si>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</si>
  <si>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</si>
  <si>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</si>
  <si>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</si>
  <si>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</si>
  <si>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</si>
  <si>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</si>
  <si>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</si>
  <si>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</si>
  <si>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</si>
  <si>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</si>
  <si>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</si>
  <si>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</si>
  <si>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</si>
  <si>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</si>
  <si>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</si>
  <si>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</si>
  <si>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</si>
  <si>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</si>
  <si>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</si>
  <si>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</si>
  <si>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</si>
  <si>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</si>
  <si>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</si>
  <si>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</si>
  <si>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</si>
  <si>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</si>
  <si>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</si>
  <si>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</si>
  <si>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</si>
  <si>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</si>
  <si>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</si>
  <si>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</si>
  <si>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</si>
  <si>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</si>
  <si>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</si>
  <si>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</si>
  <si>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</si>
  <si>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</si>
  <si>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</si>
  <si>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</si>
  <si>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</si>
  <si>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</si>
  <si>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</si>
  <si>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</si>
  <si>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</si>
  <si>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</si>
  <si>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</si>
  <si>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</si>
  <si>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</si>
  <si>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</si>
  <si>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</si>
  <si>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</si>
  <si>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</si>
  <si>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</si>
  <si>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</si>
  <si>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</si>
  <si>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</si>
  <si>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</si>
  <si>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</si>
  <si>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</si>
  <si>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</si>
  <si>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</si>
  <si>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</si>
  <si>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</si>
  <si>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</si>
  <si>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</si>
  <si>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</si>
  <si>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</si>
  <si>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</si>
  <si>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</si>
  <si>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</si>
  <si>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</si>
  <si>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</si>
  <si>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</si>
  <si>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</si>
  <si>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</si>
  <si>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</si>
  <si>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</si>
  <si>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</si>
  <si>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</si>
  <si>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</si>
  <si>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</si>
  <si>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</si>
  <si>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</si>
  <si>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</si>
  <si>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</si>
  <si>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</si>
  <si>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</si>
  <si>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</si>
  <si>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</si>
  <si>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</si>
  <si>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</si>
  <si>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</si>
  <si>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</si>
  <si>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</si>
  <si>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</si>
  <si>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</si>
  <si>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</si>
  <si>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</si>
  <si>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</si>
  <si>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</si>
  <si>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</si>
  <si>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</si>
  <si>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</si>
  <si>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</si>
  <si>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</si>
  <si>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</si>
  <si>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</si>
  <si>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</si>
  <si>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</si>
  <si>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</si>
  <si>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</si>
  <si>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</si>
  <si>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</si>
  <si>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</si>
  <si>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</si>
  <si>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</si>
  <si>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</si>
  <si>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</si>
  <si>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</si>
  <si>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</si>
  <si>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</si>
  <si>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</si>
  <si>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</si>
  <si>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</si>
  <si>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</si>
  <si>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</si>
  <si>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</si>
  <si>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</si>
  <si>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</si>
  <si>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</si>
  <si>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</si>
  <si>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</si>
  <si>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</si>
  <si>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</si>
  <si>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</si>
  <si>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</si>
  <si>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</si>
  <si>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</si>
  <si>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</si>
  <si>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</si>
  <si>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</si>
  <si>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</si>
  <si>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</si>
  <si>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</si>
  <si>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</si>
  <si>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</si>
  <si>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</si>
  <si>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</si>
  <si>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</si>
  <si>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</si>
  <si>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</si>
  <si>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</si>
  <si>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</si>
  <si>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</si>
  <si>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</si>
  <si>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</si>
  <si>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</si>
  <si>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</si>
  <si>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</si>
  <si>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</si>
  <si>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</si>
  <si>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</si>
  <si>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</si>
  <si>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</si>
  <si>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</si>
  <si>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</si>
  <si>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</si>
  <si>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</si>
  <si>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</si>
  <si>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</si>
  <si>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</si>
  <si>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</si>
  <si>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</si>
  <si>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</si>
  <si>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</si>
  <si>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</si>
  <si>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</si>
  <si>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</si>
  <si>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</si>
  <si>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</si>
  <si>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</si>
  <si>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</si>
  <si>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</si>
  <si>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</si>
  <si>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</si>
  <si>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</si>
  <si>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</si>
  <si>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</si>
  <si>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</si>
  <si>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</si>
  <si>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</si>
  <si>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</si>
  <si>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</si>
  <si>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</si>
  <si>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</si>
  <si>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</si>
  <si>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</si>
  <si>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</si>
  <si>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</si>
  <si>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</si>
  <si>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</si>
  <si>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</si>
  <si>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</si>
  <si>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</si>
  <si>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</si>
  <si>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</si>
  <si>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</si>
  <si>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</si>
  <si>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</si>
  <si>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</si>
  <si>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</si>
  <si>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</si>
  <si>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</si>
  <si>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</si>
  <si>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</si>
  <si>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</si>
  <si>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</si>
  <si>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</si>
  <si>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</si>
  <si>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</si>
  <si>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</si>
  <si>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</si>
  <si>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</si>
  <si>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</si>
  <si>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</si>
  <si>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</si>
  <si>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</si>
  <si>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</si>
  <si>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</si>
  <si>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</si>
  <si>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</si>
  <si>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</si>
  <si>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</si>
  <si>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</si>
  <si>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</si>
  <si>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</si>
  <si>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</si>
  <si>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</si>
  <si>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</si>
  <si>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</si>
  <si>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</si>
  <si>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</si>
  <si>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</si>
  <si>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</si>
  <si>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</si>
  <si>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</si>
  <si>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</si>
  <si>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</si>
  <si>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</si>
  <si>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</si>
  <si>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</si>
  <si>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</si>
  <si>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</si>
  <si>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</si>
  <si>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</si>
  <si>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</si>
  <si>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</si>
  <si>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</si>
  <si>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</si>
  <si>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</si>
  <si>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</si>
  <si>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</si>
  <si>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</si>
  <si>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</si>
  <si>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</si>
  <si>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</si>
  <si>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</si>
  <si>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</si>
  <si>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</si>
  <si>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</si>
  <si>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</si>
  <si>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</si>
  <si>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</si>
  <si>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</si>
  <si>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</si>
  <si>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</si>
  <si>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</si>
  <si>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</si>
  <si>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</si>
  <si>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</si>
  <si>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</si>
  <si>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</si>
  <si>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</si>
  <si>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</si>
  <si>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</si>
  <si>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</si>
  <si>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</si>
  <si>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</si>
  <si>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</si>
  <si>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</si>
  <si>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</si>
  <si>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</si>
  <si>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</si>
  <si>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</si>
  <si>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</si>
  <si>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</si>
  <si>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</si>
  <si>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</si>
  <si>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</si>
  <si>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</si>
  <si>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</si>
  <si>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</si>
  <si>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</si>
  <si>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</si>
  <si>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</si>
  <si>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</si>
  <si>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</si>
  <si>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</si>
  <si>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</si>
  <si>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</si>
  <si>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</si>
  <si>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</si>
  <si>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</si>
  <si>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</si>
  <si>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</si>
  <si>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</si>
  <si>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</si>
  <si>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</si>
  <si>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</si>
  <si>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</si>
  <si>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</si>
  <si>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</si>
  <si>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</si>
  <si>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</si>
  <si>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</si>
  <si>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</si>
  <si>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</si>
  <si>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</si>
  <si>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</si>
  <si>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</si>
  <si>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</si>
  <si>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</si>
  <si>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</si>
  <si>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</si>
  <si>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</si>
  <si>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</si>
  <si>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</si>
  <si>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</si>
  <si>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</si>
  <si>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</si>
  <si>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</si>
  <si>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</si>
  <si>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</si>
  <si>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</si>
  <si>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</si>
  <si>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</si>
  <si>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</si>
  <si>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</si>
  <si>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</si>
  <si>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</si>
  <si>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</si>
  <si>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</si>
  <si>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</si>
  <si>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</si>
  <si>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</si>
  <si>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</si>
  <si>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</si>
  <si>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</si>
  <si>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</si>
  <si>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</si>
  <si>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</si>
  <si>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</si>
  <si>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</si>
  <si>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</si>
  <si>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</si>
  <si>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</si>
  <si>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</si>
  <si>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</si>
  <si>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</si>
  <si>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</si>
  <si>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</si>
  <si>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</si>
  <si>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</si>
  <si>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</si>
  <si>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</si>
  <si>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</si>
  <si>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</si>
  <si>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</si>
  <si>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</si>
  <si>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</si>
  <si>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</si>
  <si>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</si>
  <si>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</si>
  <si>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</si>
  <si>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</si>
  <si>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</si>
  <si>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</si>
  <si>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</si>
  <si>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</si>
  <si>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</si>
  <si>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</si>
  <si>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</si>
  <si>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</si>
  <si>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</si>
  <si>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</si>
  <si>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</si>
  <si>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</si>
  <si>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</si>
  <si>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</si>
  <si>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</si>
  <si>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</si>
  <si>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</si>
  <si>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</si>
  <si>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</si>
  <si>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</si>
  <si>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</si>
  <si>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</si>
  <si>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</si>
  <si>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</si>
  <si>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</si>
  <si>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</si>
  <si>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</si>
  <si>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</si>
  <si>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</si>
  <si>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</si>
  <si>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</si>
  <si>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</si>
  <si>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</si>
  <si>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</si>
  <si>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</si>
  <si>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</si>
  <si>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</si>
  <si>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</si>
  <si>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</si>
  <si>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</si>
  <si>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</si>
  <si>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</si>
  <si>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</si>
  <si>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</si>
  <si>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</si>
  <si>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</si>
  <si>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</si>
  <si>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</si>
  <si>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</si>
  <si>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</si>
  <si>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</si>
  <si>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</si>
  <si>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</si>
  <si>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</si>
  <si>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</si>
  <si>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</si>
  <si>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</si>
  <si>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</si>
  <si>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</si>
  <si>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</si>
  <si>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</si>
  <si>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</si>
  <si>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</si>
  <si>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</si>
  <si>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</si>
  <si>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</si>
  <si>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</si>
  <si>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</si>
  <si>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</si>
  <si>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</si>
  <si>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</si>
  <si>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</si>
  <si>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</si>
  <si>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</si>
  <si>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</si>
  <si>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</si>
  <si>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</si>
  <si>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</si>
  <si>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</si>
  <si>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</si>
  <si>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</si>
  <si>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</si>
  <si>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</si>
  <si>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</si>
  <si>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</si>
  <si>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</si>
  <si>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</si>
  <si>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</si>
  <si>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</si>
  <si>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</si>
  <si>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</si>
  <si>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</si>
  <si>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</si>
  <si>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</si>
  <si>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</si>
  <si>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</si>
  <si>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</si>
  <si>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</si>
  <si>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</si>
  <si>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</si>
  <si>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</si>
  <si>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</si>
  <si>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</si>
  <si>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</si>
  <si>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</si>
  <si>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</si>
  <si>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</si>
  <si>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</si>
  <si>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</si>
  <si>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</si>
  <si>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</si>
  <si>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</si>
  <si>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</si>
  <si>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</si>
  <si>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</si>
  <si>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</si>
  <si>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</si>
  <si>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</si>
  <si>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</si>
  <si>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</si>
  <si>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</si>
  <si>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</si>
  <si>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</si>
  <si>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</si>
  <si>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</si>
  <si>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</si>
  <si>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</si>
  <si>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</si>
  <si>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</si>
  <si>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</si>
  <si>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</si>
  <si>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</si>
  <si>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</si>
  <si>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</si>
  <si>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</si>
  <si>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</si>
  <si>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</si>
  <si>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</si>
  <si>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</si>
  <si>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</si>
  <si>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</si>
  <si>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</si>
  <si>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</si>
  <si>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</si>
  <si>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</si>
  <si>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</si>
  <si>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</si>
  <si>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</si>
  <si>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</si>
  <si>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</si>
  <si>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</si>
  <si>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</si>
  <si>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</si>
  <si>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</si>
  <si>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</si>
  <si>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</si>
  <si>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</si>
  <si>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</si>
  <si>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</si>
  <si>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</si>
  <si>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</si>
  <si>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</si>
  <si>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</si>
  <si>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</si>
  <si>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</si>
  <si>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</si>
  <si>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</si>
  <si>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</si>
  <si>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</si>
  <si>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</si>
  <si>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</si>
  <si>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</si>
  <si>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</si>
  <si>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</si>
  <si>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</si>
  <si>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</si>
  <si>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</si>
  <si>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</si>
  <si>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</si>
  <si>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</si>
  <si>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</si>
  <si>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</si>
  <si>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</si>
  <si>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</si>
  <si>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</si>
  <si>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</si>
  <si>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</si>
  <si>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</si>
  <si>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</si>
  <si>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</si>
  <si>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</si>
  <si>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</si>
  <si>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</si>
  <si>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</si>
  <si>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</si>
  <si>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</si>
  <si>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</si>
  <si>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</si>
  <si>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</si>
  <si>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</si>
  <si>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</si>
  <si>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</si>
  <si>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</si>
  <si>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</si>
  <si>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</si>
  <si>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</si>
  <si>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</si>
  <si>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</si>
  <si>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</si>
  <si>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</si>
  <si>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</si>
  <si>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</si>
  <si>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</si>
  <si>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</si>
  <si>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</si>
  <si>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</si>
  <si>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</si>
  <si>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</si>
  <si>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</si>
  <si>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</si>
  <si>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</si>
  <si>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</si>
  <si>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</si>
  <si>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</si>
  <si>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</si>
  <si>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</si>
  <si>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</si>
  <si>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</si>
  <si>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</si>
  <si>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</si>
  <si>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</si>
  <si>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</si>
  <si>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</si>
  <si>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</si>
  <si>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</si>
  <si>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</si>
  <si>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</si>
  <si>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</si>
  <si>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</si>
  <si>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</si>
  <si>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</si>
  <si>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</si>
  <si>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</si>
  <si>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</si>
  <si>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</si>
  <si>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</si>
  <si>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</si>
  <si>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</si>
  <si>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</si>
  <si>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</si>
  <si>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</si>
  <si>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</si>
  <si>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</si>
  <si>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</si>
  <si>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</si>
  <si>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</si>
  <si>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</si>
  <si>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</si>
  <si>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</si>
  <si>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</si>
  <si>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</si>
  <si>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</si>
  <si>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</si>
  <si>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</si>
  <si>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</si>
  <si>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</si>
  <si>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</si>
  <si>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</si>
  <si>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</si>
  <si>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</si>
  <si>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</si>
  <si>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</si>
  <si>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</si>
  <si>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</si>
  <si>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</si>
  <si>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</si>
  <si>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</si>
  <si>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</si>
  <si>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</si>
  <si>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</si>
  <si>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</si>
  <si>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</si>
  <si>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</si>
  <si>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</si>
  <si>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</si>
  <si>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</si>
  <si>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</si>
  <si>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</si>
  <si>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</si>
  <si>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</si>
  <si>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</si>
  <si>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</si>
  <si>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</si>
  <si>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</si>
  <si>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</si>
  <si>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</si>
  <si>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</si>
  <si>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</si>
  <si>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</si>
  <si>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</si>
  <si>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</si>
  <si>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</si>
  <si>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</si>
  <si>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</si>
  <si>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</si>
  <si>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</si>
  <si>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</si>
  <si>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</si>
  <si>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</si>
  <si>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</si>
  <si>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</si>
  <si>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</si>
  <si>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</si>
  <si>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</si>
  <si>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</si>
  <si>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</si>
  <si>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</si>
  <si>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</si>
  <si>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</si>
  <si>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</si>
  <si>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</si>
  <si>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</si>
  <si>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</si>
  <si>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</si>
  <si>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</si>
  <si>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</si>
  <si>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</si>
  <si>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</si>
  <si>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</si>
  <si>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</si>
  <si>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</si>
  <si>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</si>
  <si>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</si>
  <si>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</si>
  <si>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</si>
  <si>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</si>
  <si>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</si>
  <si>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</si>
  <si>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</si>
  <si>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</si>
  <si>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</si>
  <si>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</si>
  <si>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</si>
  <si>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</si>
  <si>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</si>
  <si>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</si>
  <si>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</si>
  <si>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</si>
  <si>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</si>
  <si>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</si>
  <si>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</si>
  <si>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</si>
  <si>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</si>
  <si>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</si>
  <si>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</si>
  <si>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</si>
  <si>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</si>
  <si>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</si>
  <si>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</si>
  <si>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</si>
  <si>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</si>
  <si>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</si>
  <si>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</si>
  <si>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</si>
  <si>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</si>
  <si>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</si>
  <si>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</si>
  <si>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</si>
  <si>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</si>
  <si>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</si>
  <si>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</si>
  <si>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</si>
  <si>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</si>
  <si>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</si>
  <si>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</si>
  <si>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</si>
  <si>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</si>
  <si>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</si>
  <si>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</si>
  <si>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</si>
  <si>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</si>
  <si>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</si>
  <si>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</si>
  <si>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</si>
  <si>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</si>
  <si>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</si>
  <si>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</si>
  <si>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</si>
  <si>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</si>
  <si>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</si>
  <si>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</si>
  <si>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</si>
  <si>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</si>
  <si>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</si>
  <si>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</si>
  <si>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</si>
  <si>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</si>
  <si>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</si>
  <si>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</si>
  <si>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</si>
  <si>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</si>
  <si>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</si>
  <si>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</si>
  <si>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</si>
  <si>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</si>
  <si>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</si>
  <si>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</si>
  <si>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</si>
  <si>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</si>
  <si>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</si>
  <si>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</si>
  <si>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</si>
  <si>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</si>
  <si>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</si>
  <si>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</si>
  <si>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</si>
  <si>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</si>
  <si>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</si>
  <si>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</si>
  <si>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</si>
  <si>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</si>
  <si>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</si>
  <si>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</si>
  <si>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</si>
  <si>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</si>
  <si>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</si>
  <si>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</si>
  <si>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</si>
  <si>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</si>
  <si>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</si>
  <si>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</si>
  <si>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</si>
  <si>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</si>
  <si>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</si>
  <si>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</si>
  <si>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</si>
  <si>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</si>
  <si>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</si>
  <si>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</si>
  <si>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</si>
  <si>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</si>
  <si>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</si>
  <si>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</si>
  <si>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</si>
  <si>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</si>
  <si>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</si>
  <si>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</si>
  <si>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</si>
  <si>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</si>
  <si>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</si>
  <si>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</si>
  <si>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</si>
  <si>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</si>
  <si>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</si>
  <si>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</si>
  <si>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</si>
  <si>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</si>
  <si>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</si>
  <si>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</si>
  <si>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</si>
  <si>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</si>
  <si>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</si>
  <si>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</si>
  <si>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</si>
  <si>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</si>
  <si>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</si>
  <si>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</si>
  <si>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</si>
  <si>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</si>
  <si>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</si>
  <si>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</si>
  <si>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</si>
  <si>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</si>
  <si>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</si>
  <si>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</si>
  <si>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</si>
  <si>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</si>
  <si>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</si>
  <si>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</si>
  <si>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</si>
  <si>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</si>
  <si>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</si>
  <si>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</si>
  <si>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</si>
  <si>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</si>
  <si>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</si>
  <si>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</si>
  <si>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</si>
  <si>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</si>
  <si>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</si>
  <si>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</si>
  <si>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</si>
  <si>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</si>
  <si>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</si>
  <si>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</si>
  <si>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</si>
  <si>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</si>
  <si>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</si>
  <si>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</si>
  <si>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</si>
  <si>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</si>
  <si>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</si>
  <si>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</si>
  <si>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</si>
  <si>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</si>
  <si>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</si>
  <si>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</si>
  <si>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</si>
  <si>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</si>
  <si>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</si>
  <si>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</si>
  <si>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</si>
  <si>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</si>
  <si>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</si>
  <si>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</si>
  <si>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</si>
  <si>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</si>
  <si>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</si>
  <si>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</si>
  <si>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</si>
  <si>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</si>
  <si>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</si>
  <si>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</si>
  <si>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</si>
  <si>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</si>
  <si>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</si>
  <si>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</si>
  <si>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</si>
  <si>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</si>
  <si>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</si>
  <si>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</si>
  <si>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</si>
  <si>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</si>
  <si>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</si>
  <si>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</si>
  <si>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</si>
  <si>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</si>
  <si>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</si>
  <si>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</si>
  <si>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</si>
  <si>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</si>
  <si>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</si>
  <si>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</si>
  <si>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</si>
  <si>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</si>
  <si>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</si>
  <si>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</si>
  <si>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</si>
  <si>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</si>
  <si>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</si>
  <si>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</si>
  <si>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</si>
  <si>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</si>
  <si>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</si>
  <si>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</si>
  <si>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</si>
  <si>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</si>
  <si>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</si>
  <si>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</si>
  <si>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</si>
  <si>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</si>
  <si>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</si>
  <si>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</si>
  <si>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</si>
  <si>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</si>
  <si>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</si>
  <si>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</si>
  <si>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</si>
  <si>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</si>
  <si>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</si>
  <si>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</si>
  <si>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</si>
  <si>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</si>
  <si>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</si>
  <si>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</si>
  <si>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</si>
  <si>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</si>
  <si>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</si>
  <si>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</si>
  <si>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</si>
  <si>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</si>
  <si>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</si>
  <si>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</si>
  <si>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</si>
  <si>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</si>
  <si>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</si>
  <si>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</si>
  <si>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</si>
  <si>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</si>
  <si>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</si>
  <si>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</si>
  <si>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</si>
  <si>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</si>
  <si>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</si>
  <si>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</si>
  <si>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</si>
  <si>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</si>
  <si>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</si>
  <si>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</si>
  <si>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</si>
  <si>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</si>
  <si>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</si>
  <si>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</si>
  <si>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</si>
  <si>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</si>
  <si>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</si>
  <si>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</si>
  <si>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</si>
  <si>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</si>
  <si>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</si>
  <si>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</si>
  <si>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</si>
  <si>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</si>
  <si>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</si>
  <si>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</si>
  <si>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</si>
  <si>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</si>
  <si>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</si>
  <si>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</si>
  <si>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</si>
  <si>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</si>
  <si>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</si>
  <si>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</si>
  <si>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</si>
  <si>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</si>
  <si>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</si>
  <si>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</si>
  <si>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</si>
  <si>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</si>
  <si>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</si>
  <si>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</si>
  <si>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</si>
  <si>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</si>
  <si>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</si>
  <si>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</si>
  <si>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</si>
  <si>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</si>
  <si>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</si>
  <si>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</si>
  <si>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</si>
  <si>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</si>
  <si>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</si>
  <si>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</si>
  <si>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</si>
  <si>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</si>
  <si>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</si>
  <si>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</si>
  <si>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</si>
  <si>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</si>
  <si>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</si>
  <si>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</si>
  <si>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</si>
  <si>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</si>
  <si>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</si>
  <si>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</si>
  <si>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</si>
  <si>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</si>
  <si>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</si>
  <si>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</si>
  <si>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</si>
  <si>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</si>
  <si>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</si>
  <si>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</si>
  <si>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</si>
  <si>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</si>
  <si>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</si>
  <si>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</si>
  <si>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</si>
  <si>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</si>
  <si>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</si>
  <si>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</si>
  <si>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</si>
  <si>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</si>
  <si>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</si>
  <si>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</si>
  <si>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</si>
  <si>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</si>
  <si>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</si>
  <si>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</si>
  <si>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</si>
  <si>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</si>
  <si>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</si>
  <si>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</si>
  <si>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</si>
  <si>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</si>
  <si>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</si>
  <si>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</si>
  <si>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</si>
  <si>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</si>
  <si>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</si>
  <si>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</si>
  <si>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</si>
  <si>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</si>
  <si>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</si>
  <si>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</si>
  <si>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</si>
  <si>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</si>
  <si>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</si>
  <si>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</si>
  <si>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</si>
  <si>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</si>
  <si>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</si>
  <si>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</si>
  <si>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</si>
  <si>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</si>
  <si>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</si>
  <si>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</si>
  <si>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</si>
  <si>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</si>
  <si>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</si>
  <si>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</si>
  <si>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</si>
  <si>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</si>
  <si>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</si>
  <si>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</si>
  <si>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</si>
  <si>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</si>
  <si>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</si>
  <si>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</si>
  <si>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</si>
  <si>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</si>
  <si>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</si>
  <si>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</si>
  <si>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</si>
  <si>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</si>
  <si>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</si>
  <si>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</si>
  <si>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</si>
  <si>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</si>
  <si>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</si>
  <si>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</si>
  <si>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</si>
  <si>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</si>
  <si>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</si>
  <si>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</si>
  <si>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</si>
  <si>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</si>
  <si>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</si>
  <si>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</si>
  <si>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</si>
  <si>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</si>
  <si>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</si>
  <si>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</si>
  <si>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</si>
  <si>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</si>
  <si>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</si>
  <si>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</si>
  <si>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</si>
  <si>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</si>
  <si>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</si>
  <si>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</si>
  <si>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</si>
  <si>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</si>
  <si>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</si>
  <si>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</si>
  <si>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</si>
  <si>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</si>
  <si>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</si>
  <si>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</si>
  <si>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</si>
  <si>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</si>
  <si>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</si>
  <si>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</si>
  <si>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</si>
  <si>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</si>
  <si>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</si>
  <si>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</si>
  <si>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</si>
  <si>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</si>
  <si>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</si>
  <si>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</si>
  <si>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</si>
  <si>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</si>
  <si>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</si>
  <si>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</si>
  <si>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</si>
  <si>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</si>
  <si>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</si>
  <si>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</si>
  <si>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</si>
  <si>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</si>
  <si>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</si>
  <si>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</si>
  <si>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</si>
  <si>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</si>
  <si>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</si>
  <si>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</si>
  <si>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</si>
  <si>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</si>
  <si>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</si>
  <si>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</si>
  <si>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</si>
  <si>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</si>
  <si>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</si>
  <si>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</si>
  <si>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</si>
  <si>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</si>
  <si>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</si>
  <si>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</si>
  <si>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</si>
  <si>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</si>
  <si>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</si>
  <si>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</si>
  <si>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</si>
  <si>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</si>
  <si>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</si>
  <si>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</si>
  <si>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</si>
  <si>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</si>
  <si>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</si>
  <si>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</si>
  <si>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</si>
  <si>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</si>
  <si>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</si>
  <si>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</si>
  <si>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</si>
  <si>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</si>
  <si>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</si>
  <si>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</si>
  <si>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</si>
  <si>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</si>
  <si>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</si>
  <si>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</si>
  <si>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</si>
  <si>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</si>
  <si>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</si>
  <si>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</si>
  <si>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</si>
  <si>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</si>
  <si>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</si>
  <si>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</si>
  <si>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</si>
  <si>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</si>
  <si>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</si>
  <si>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</si>
  <si>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</si>
  <si>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</si>
  <si>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</si>
  <si>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</si>
  <si>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</si>
  <si>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</si>
  <si>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</si>
  <si>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</si>
  <si>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</si>
  <si>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</si>
  <si>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</si>
  <si>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</si>
  <si>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</si>
  <si>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</si>
  <si>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</si>
  <si>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</si>
  <si>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</si>
  <si>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</si>
  <si>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</si>
  <si>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</si>
  <si>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</si>
  <si>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</si>
  <si>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</si>
  <si>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</si>
  <si>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</si>
  <si>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</si>
  <si>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</si>
  <si>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</si>
  <si>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</si>
  <si>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</si>
  <si>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</si>
  <si>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</si>
  <si>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</si>
  <si>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</si>
  <si>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</si>
  <si>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</si>
  <si>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</si>
  <si>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</si>
  <si>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</si>
  <si>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</si>
  <si>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</si>
  <si>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</si>
  <si>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</si>
  <si>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</si>
  <si>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</si>
  <si>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</si>
  <si>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</si>
  <si>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</si>
  <si>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</si>
  <si>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</si>
  <si>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</si>
  <si>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</si>
  <si>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</si>
  <si>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</si>
  <si>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</si>
  <si>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</si>
  <si>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</si>
  <si>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</si>
  <si>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</si>
  <si>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</si>
  <si>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</si>
  <si>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</si>
  <si>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</si>
  <si>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</si>
  <si>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</si>
  <si>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</si>
  <si>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</si>
  <si>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</si>
  <si>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</si>
  <si>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</si>
  <si>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</si>
  <si>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</si>
  <si>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</si>
  <si>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</si>
  <si>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</si>
  <si>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</si>
  <si>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</si>
  <si>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</si>
  <si>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</si>
  <si>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</si>
  <si>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</si>
  <si>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</si>
  <si>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</si>
  <si>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</si>
  <si>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</si>
  <si>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</si>
  <si>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</si>
  <si>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</si>
  <si>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</si>
  <si>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</si>
  <si>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</si>
  <si>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</si>
  <si>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</si>
  <si>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</si>
  <si>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</si>
  <si>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</si>
  <si>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</si>
  <si>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</si>
  <si>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</si>
  <si>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</si>
  <si>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</si>
  <si>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</si>
  <si>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</si>
  <si>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</si>
  <si>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</si>
  <si>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</si>
  <si>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</si>
  <si>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</si>
  <si>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</si>
  <si>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</si>
  <si>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</si>
  <si>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</si>
  <si>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</si>
  <si>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</si>
  <si>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</si>
  <si>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</si>
  <si>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</si>
  <si>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</si>
  <si>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</si>
  <si>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</si>
  <si>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</si>
  <si>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</si>
  <si>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</si>
  <si>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</si>
  <si>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</si>
  <si>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</si>
  <si>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</si>
  <si>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</si>
  <si>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</si>
  <si>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</si>
  <si>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</si>
  <si>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</si>
  <si>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</si>
  <si>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</si>
  <si>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</si>
  <si>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</si>
  <si>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</si>
  <si>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</si>
  <si>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</si>
  <si>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</si>
  <si>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</si>
  <si>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</si>
  <si>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</si>
  <si>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</si>
  <si>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</si>
  <si>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</si>
  <si>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</si>
  <si>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</si>
  <si>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</si>
  <si>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</si>
  <si>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</si>
  <si>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</si>
  <si>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</si>
  <si>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</si>
  <si>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</si>
  <si>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</si>
  <si>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</si>
  <si>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</si>
  <si>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</si>
  <si>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</si>
  <si>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</si>
  <si>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</si>
  <si>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</si>
  <si>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</si>
  <si>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</si>
  <si>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</si>
  <si>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</si>
  <si>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</si>
  <si>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</si>
  <si>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</si>
  <si>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</si>
  <si>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</si>
  <si>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</si>
  <si>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</si>
  <si>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</si>
  <si>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</si>
  <si>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</si>
  <si>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</si>
  <si>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</si>
  <si>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</si>
  <si>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</si>
  <si>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</si>
  <si>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</si>
  <si>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</si>
  <si>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</si>
  <si>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</si>
  <si>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</si>
  <si>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</si>
  <si>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</si>
  <si>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</si>
  <si>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</si>
  <si>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</si>
  <si>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</si>
  <si>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</si>
  <si>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</si>
  <si>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</si>
  <si>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</si>
  <si>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</si>
  <si>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</si>
  <si>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</si>
  <si>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</si>
  <si>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</si>
  <si>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</si>
  <si>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</si>
  <si>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</si>
  <si>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</si>
  <si>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</si>
  <si>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</si>
  <si>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</si>
  <si>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</si>
  <si>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</si>
  <si>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</si>
  <si>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</si>
  <si>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</si>
  <si>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</si>
  <si>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</si>
  <si>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</si>
  <si>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</si>
  <si>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</si>
  <si>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</si>
  <si>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</si>
  <si>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</si>
  <si>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</si>
  <si>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</si>
  <si>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</si>
  <si>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</si>
  <si>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</si>
  <si>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</si>
  <si>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</si>
  <si>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</si>
  <si>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</si>
  <si>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</si>
  <si>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</si>
  <si>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</si>
  <si>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</si>
  <si>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</si>
  <si>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</si>
  <si>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</si>
  <si>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</si>
  <si>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</si>
  <si>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</si>
  <si>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</si>
  <si>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</si>
  <si>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</si>
  <si>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</si>
  <si>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</si>
  <si>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</si>
  <si>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</si>
  <si>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</si>
  <si>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</si>
  <si>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</si>
  <si>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</si>
  <si>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</si>
  <si>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</si>
  <si>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</si>
  <si>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</si>
  <si>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</si>
  <si>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</si>
  <si>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</si>
  <si>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</si>
  <si>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</si>
  <si>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</si>
  <si>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</si>
  <si>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</si>
  <si>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</si>
  <si>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</si>
  <si>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</si>
  <si>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</si>
  <si>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</si>
  <si>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</si>
  <si>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</si>
  <si>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</si>
  <si>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</si>
  <si>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</si>
  <si>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</si>
  <si>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</si>
  <si>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</si>
  <si>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</si>
  <si>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</si>
  <si>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</si>
  <si>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</si>
  <si>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</si>
  <si>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</si>
  <si>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</si>
  <si>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</si>
  <si>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</si>
  <si>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</si>
  <si>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</si>
  <si>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</si>
  <si>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</si>
  <si>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</si>
  <si>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</si>
  <si>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</si>
  <si>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</si>
  <si>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</si>
  <si>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</si>
  <si>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</si>
  <si>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</si>
  <si>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</si>
  <si>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</si>
  <si>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</si>
  <si>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</si>
  <si>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</si>
  <si>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</si>
  <si>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</si>
  <si>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</si>
  <si>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</si>
  <si>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</si>
  <si>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</si>
  <si>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</si>
  <si>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</si>
  <si>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</si>
  <si>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</si>
  <si>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</si>
  <si>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</si>
  <si>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</si>
  <si>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</si>
  <si>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</si>
  <si>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</si>
  <si>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</si>
  <si>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</si>
  <si>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</si>
  <si>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</si>
  <si>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</si>
  <si>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</si>
  <si>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</si>
  <si>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</si>
  <si>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</si>
  <si>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</si>
  <si>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</si>
  <si>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</si>
  <si>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</si>
  <si>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</si>
  <si>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</si>
  <si>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</si>
  <si>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</si>
  <si>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</si>
  <si>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</si>
  <si>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</si>
  <si>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</si>
  <si>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</si>
  <si>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</si>
  <si>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</si>
  <si>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</si>
  <si>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</si>
  <si>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</si>
  <si>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</si>
  <si>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</si>
  <si>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</si>
  <si>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</si>
  <si>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</si>
  <si>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</si>
  <si>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</si>
  <si>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</si>
  <si>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</si>
  <si>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</si>
  <si>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</si>
  <si>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</si>
  <si>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</si>
  <si>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</si>
  <si>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</si>
  <si>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</si>
  <si>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</si>
  <si>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</si>
  <si>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</si>
  <si>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</si>
  <si>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</si>
  <si>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</si>
  <si>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</si>
  <si>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</si>
  <si>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</si>
  <si>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</si>
  <si>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</si>
  <si>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</si>
  <si>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</si>
  <si>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</si>
  <si>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</si>
  <si>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</si>
  <si>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</si>
  <si>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</si>
  <si>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</si>
  <si>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</si>
  <si>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</si>
  <si>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</si>
  <si>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</si>
  <si>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</si>
  <si>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</si>
  <si>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</si>
  <si>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</si>
  <si>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</si>
  <si>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</si>
  <si>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</si>
  <si>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</si>
  <si>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</si>
  <si>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</si>
  <si>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</si>
  <si>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</si>
  <si>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</si>
  <si>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</si>
  <si>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</si>
  <si>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</si>
  <si>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</si>
  <si>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</si>
  <si>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</si>
  <si>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</si>
  <si>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</si>
  <si>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</si>
  <si>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</si>
  <si>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</si>
  <si>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</si>
  <si>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</si>
  <si>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</si>
  <si>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</si>
  <si>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</si>
  <si>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</si>
  <si>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</si>
  <si>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</si>
  <si>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</si>
  <si>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</si>
  <si>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</si>
  <si>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</si>
  <si>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</si>
  <si>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</si>
  <si>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</si>
  <si>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</si>
  <si>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</si>
  <si>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</si>
  <si>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</si>
  <si>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</si>
  <si>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</si>
  <si>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</si>
  <si>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</si>
  <si>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</si>
  <si>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</si>
  <si>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</si>
  <si>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</si>
  <si>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</si>
  <si>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</si>
  <si>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</si>
  <si>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</si>
  <si>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</si>
  <si>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</si>
  <si>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</si>
  <si>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</si>
  <si>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</si>
  <si>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</si>
  <si>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</si>
  <si>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</si>
  <si>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</si>
  <si>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</si>
  <si>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</si>
  <si>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</si>
  <si>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</si>
  <si>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</si>
  <si>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</si>
  <si>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</si>
  <si>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</si>
  <si>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</si>
  <si>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</si>
  <si>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</si>
  <si>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</si>
  <si>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</si>
  <si>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</si>
  <si>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</si>
  <si>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</si>
  <si>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</si>
  <si>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</si>
  <si>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</si>
  <si>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</si>
  <si>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</si>
  <si>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</si>
  <si>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</si>
  <si>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</si>
  <si>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</si>
  <si>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</si>
  <si>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</si>
  <si>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</si>
  <si>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</si>
  <si>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</si>
  <si>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</si>
  <si>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</si>
  <si>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</si>
  <si>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</si>
  <si>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</si>
  <si>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</si>
  <si>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</si>
  <si>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</si>
  <si>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</si>
  <si>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</si>
  <si>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</si>
  <si>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</si>
  <si>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</si>
  <si>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</si>
  <si>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</si>
  <si>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</si>
  <si>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</si>
  <si>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</si>
  <si>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</si>
  <si>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</si>
  <si>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</si>
  <si>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</si>
  <si>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</si>
  <si>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</si>
  <si>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</si>
  <si>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</si>
  <si>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</si>
  <si>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</si>
  <si>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</si>
  <si>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</si>
  <si>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</si>
  <si>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</si>
  <si>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</si>
  <si>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</si>
  <si>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</si>
  <si>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</si>
  <si>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</si>
  <si>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</si>
  <si>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</si>
  <si>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</si>
  <si>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</si>
  <si>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</si>
  <si>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</si>
  <si>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</si>
  <si>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</si>
  <si>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</si>
  <si>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</si>
  <si>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</si>
  <si>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</si>
  <si>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</si>
  <si>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</si>
  <si>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</si>
  <si>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</si>
  <si>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</si>
  <si>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</si>
  <si>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</si>
  <si>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</si>
  <si>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</si>
  <si>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</si>
  <si>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</si>
  <si>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</si>
  <si>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</si>
  <si>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</si>
  <si>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</si>
  <si>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</si>
  <si>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</si>
  <si>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</si>
  <si>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</si>
  <si>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</si>
  <si>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</si>
  <si>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</si>
  <si>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</si>
  <si>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</si>
  <si>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</si>
  <si>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</si>
  <si>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</si>
  <si>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</si>
  <si>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</si>
  <si>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</si>
  <si>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</si>
  <si>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</si>
  <si>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</si>
  <si>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</si>
  <si>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</si>
  <si>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</si>
  <si>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</si>
  <si>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</si>
  <si>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</si>
  <si>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</si>
  <si>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</si>
  <si>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</si>
  <si>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</si>
  <si>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</si>
  <si>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</si>
  <si>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</si>
  <si>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</si>
  <si>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</si>
  <si>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</si>
  <si>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</si>
  <si>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</si>
  <si>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</si>
  <si>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</si>
  <si>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</si>
  <si>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</si>
  <si>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</si>
  <si>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</si>
  <si>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</si>
  <si>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</si>
  <si>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</si>
  <si>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</si>
  <si>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</si>
  <si>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</si>
  <si>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</si>
  <si>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</si>
  <si>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</si>
  <si>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</si>
  <si>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</si>
  <si>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</si>
  <si>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</si>
  <si>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</si>
  <si>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</si>
  <si>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</si>
  <si>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</si>
  <si>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</si>
  <si>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</si>
  <si>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</si>
  <si>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</si>
  <si>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</si>
  <si>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</si>
  <si>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</si>
  <si>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</si>
  <si>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</si>
  <si>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</si>
  <si>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</si>
  <si>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</si>
  <si>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</si>
  <si>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</si>
  <si>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</si>
  <si>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</si>
  <si>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</si>
  <si>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</si>
  <si>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</si>
  <si>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</si>
  <si>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</si>
  <si>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</si>
  <si>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</si>
  <si>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</si>
  <si>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</si>
  <si>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</si>
  <si>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</si>
  <si>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</si>
  <si>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</si>
  <si>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</si>
  <si>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</si>
  <si>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</si>
  <si>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</si>
  <si>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</si>
  <si>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</si>
  <si>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</si>
  <si>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</si>
  <si>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</si>
  <si>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</si>
  <si>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</si>
  <si>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</si>
  <si>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</si>
  <si>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</si>
  <si>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</si>
  <si>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</si>
  <si>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</si>
  <si>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</si>
  <si>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</si>
  <si>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</si>
  <si>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</si>
  <si>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</si>
  <si>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</si>
  <si>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</si>
  <si>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</si>
  <si>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</si>
  <si>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</si>
  <si>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</si>
  <si>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</si>
  <si>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</si>
  <si>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</si>
  <si>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</si>
  <si>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</si>
  <si>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</si>
  <si>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</si>
  <si>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</si>
  <si>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</si>
  <si>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</si>
  <si>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</si>
  <si>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</si>
  <si>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</si>
  <si>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</si>
  <si>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</si>
  <si>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</si>
  <si>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</si>
  <si>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</si>
  <si>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</si>
  <si>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</si>
  <si>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</si>
  <si>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</si>
  <si>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</si>
  <si>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</si>
  <si>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</si>
  <si>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</si>
  <si>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</si>
  <si>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</si>
  <si>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</si>
  <si>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</si>
  <si>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</si>
  <si>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</si>
  <si>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</si>
  <si>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</si>
  <si>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</si>
  <si>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</si>
  <si>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</si>
  <si>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</si>
  <si>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</si>
  <si>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</si>
  <si>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</si>
  <si>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</si>
  <si>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</si>
  <si>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</si>
  <si>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</si>
  <si>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</si>
  <si>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</si>
  <si>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</si>
  <si>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</si>
  <si>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</si>
  <si>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</si>
  <si>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</si>
  <si>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</si>
  <si>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</si>
  <si>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</si>
  <si>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</si>
  <si>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</si>
  <si>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</si>
  <si>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</si>
  <si>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</si>
  <si>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</si>
  <si>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</si>
  <si>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</si>
  <si>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</si>
  <si>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</si>
  <si>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</si>
  <si>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</si>
  <si>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</si>
  <si>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</si>
  <si>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</si>
  <si>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</si>
  <si>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</si>
  <si>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</si>
  <si>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</si>
  <si>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</si>
  <si>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</si>
  <si>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</si>
  <si>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</si>
  <si>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</si>
  <si>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</si>
  <si>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</si>
  <si>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</si>
  <si>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</si>
  <si>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</si>
  <si>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</si>
  <si>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</si>
  <si>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</si>
  <si>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</si>
  <si>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</si>
  <si>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</si>
  <si>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</si>
  <si>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</si>
  <si>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</si>
  <si>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</si>
  <si>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</si>
  <si>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</si>
  <si>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</si>
  <si>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</si>
  <si>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</si>
  <si>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</si>
  <si>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</si>
  <si>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</si>
  <si>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</si>
  <si>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</si>
  <si>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</si>
  <si>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</si>
  <si>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</si>
  <si>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</si>
  <si>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</si>
  <si>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</si>
  <si>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</si>
  <si>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</si>
  <si>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</si>
  <si>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</si>
  <si>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</si>
  <si>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</si>
  <si>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</si>
  <si>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</si>
  <si>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</si>
  <si>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</si>
  <si>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</si>
  <si>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</si>
  <si>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</si>
  <si>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</si>
  <si>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</si>
  <si>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</si>
  <si>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</si>
  <si>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</si>
  <si>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</si>
  <si>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</si>
  <si>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</si>
  <si>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</si>
  <si>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</si>
  <si>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</si>
  <si>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</si>
  <si>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</si>
  <si>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</si>
  <si>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</si>
  <si>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</si>
  <si>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</si>
  <si>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</si>
  <si>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</si>
  <si>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</si>
  <si>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</si>
  <si>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</si>
  <si>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</si>
  <si>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</si>
  <si>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</si>
  <si>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</si>
  <si>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</si>
  <si>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</si>
  <si>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</si>
  <si>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</si>
  <si>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</si>
  <si>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</si>
  <si>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</si>
  <si>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</si>
  <si>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</si>
  <si>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</si>
  <si>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</si>
  <si>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</si>
  <si>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</si>
  <si>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</si>
  <si>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</si>
  <si>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</si>
  <si>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</si>
  <si>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</si>
  <si>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</si>
  <si>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</si>
  <si>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</si>
  <si>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</si>
  <si>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</si>
  <si>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</si>
  <si>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</si>
  <si>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</si>
  <si>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</si>
  <si>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</si>
  <si>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</si>
  <si>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</si>
  <si>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</si>
  <si>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</si>
  <si>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</si>
  <si>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</si>
  <si>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</si>
  <si>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</si>
  <si>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</si>
  <si>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</si>
  <si>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</si>
  <si>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</si>
  <si>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</si>
  <si>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</si>
  <si>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</si>
  <si>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</si>
  <si>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</si>
  <si>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</si>
  <si>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</si>
  <si>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</si>
  <si>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</si>
  <si>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</si>
  <si>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</si>
  <si>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</si>
  <si>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</si>
  <si>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</si>
  <si>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</si>
  <si>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</si>
  <si>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</si>
  <si>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</si>
  <si>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</si>
  <si>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</si>
  <si>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</si>
  <si>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</si>
  <si>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</si>
  <si>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</si>
  <si>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</si>
  <si>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</si>
  <si>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</si>
  <si>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</si>
  <si>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</si>
  <si>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</si>
  <si>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</si>
  <si>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</si>
  <si>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</si>
  <si>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</si>
  <si>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</si>
  <si>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</si>
  <si>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</si>
  <si>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</si>
  <si>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</si>
  <si>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</si>
  <si>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</si>
  <si>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</si>
  <si>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</si>
  <si>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</si>
  <si>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</si>
  <si>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</si>
  <si>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</si>
  <si>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</si>
  <si>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</si>
  <si>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</si>
  <si>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</si>
  <si>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</si>
  <si>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</si>
  <si>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</si>
  <si>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</si>
  <si>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</si>
  <si>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</si>
  <si>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</si>
  <si>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</si>
  <si>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</si>
  <si>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</si>
  <si>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</si>
  <si>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</si>
  <si>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</si>
  <si>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</si>
  <si>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</si>
  <si>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</si>
  <si>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</si>
  <si>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</si>
  <si>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</si>
  <si>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</si>
  <si>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</si>
  <si>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</si>
  <si>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</si>
  <si>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</si>
  <si>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</si>
  <si>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</si>
  <si>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</si>
  <si>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</si>
  <si>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</si>
  <si>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</si>
  <si>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</si>
  <si>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</si>
  <si>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</si>
  <si>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</si>
  <si>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</si>
  <si>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</si>
  <si>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</si>
  <si>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</si>
  <si>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</si>
  <si>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</si>
  <si>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</si>
  <si>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</si>
  <si>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</si>
  <si>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</si>
  <si>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</si>
  <si>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</si>
  <si>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</si>
  <si>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</si>
  <si>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</si>
  <si>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</si>
  <si>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</si>
  <si>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</si>
  <si>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</si>
  <si>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</si>
  <si>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</si>
  <si>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</si>
  <si>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</si>
  <si>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</si>
  <si>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</si>
  <si>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</si>
  <si>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</si>
  <si>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</si>
  <si>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</si>
  <si>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</si>
  <si>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</si>
  <si>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</si>
  <si>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</si>
  <si>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</si>
  <si>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</si>
  <si>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</si>
  <si>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</si>
  <si>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</si>
  <si>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</si>
  <si>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</si>
  <si>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</si>
  <si>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</si>
  <si>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</si>
  <si>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</si>
  <si>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</si>
  <si>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</si>
  <si>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</si>
  <si>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</si>
  <si>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</si>
  <si>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</si>
  <si>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</si>
  <si>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</si>
  <si>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</si>
  <si>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</si>
  <si>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</si>
  <si>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</si>
  <si>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</si>
  <si>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</si>
  <si>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</si>
  <si>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</si>
  <si>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</si>
  <si>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</si>
  <si>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</si>
  <si>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</si>
  <si>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</si>
  <si>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</si>
  <si>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</si>
  <si>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</si>
  <si>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</si>
  <si>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</si>
  <si>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</si>
  <si>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</si>
  <si>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</si>
  <si>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</si>
  <si>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</si>
  <si>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</si>
  <si>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</si>
  <si>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</si>
  <si>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</si>
  <si>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</si>
  <si>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</si>
  <si>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</si>
  <si>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</si>
  <si>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</si>
  <si>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</si>
  <si>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</si>
  <si>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</si>
  <si>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</si>
  <si>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</si>
  <si>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</si>
  <si>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</si>
  <si>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</si>
  <si>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</si>
  <si>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</si>
  <si>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</si>
  <si>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</si>
  <si>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</si>
  <si>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</si>
  <si>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</si>
  <si>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</si>
  <si>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</si>
  <si>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</si>
  <si>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</si>
  <si>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</si>
  <si>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</si>
  <si>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</si>
  <si>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</si>
  <si>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</si>
  <si>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</si>
  <si>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</si>
  <si>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</si>
  <si>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</si>
  <si>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</si>
  <si>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</si>
  <si>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</si>
  <si>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</si>
  <si>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</si>
  <si>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</si>
  <si>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</si>
  <si>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</si>
  <si>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</si>
  <si>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</si>
  <si>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</si>
  <si>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</si>
  <si>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</si>
  <si>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</si>
  <si>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</si>
  <si>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</si>
  <si>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</si>
  <si>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</si>
  <si>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</si>
  <si>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</si>
  <si>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</si>
  <si>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</si>
  <si>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</si>
  <si>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</si>
  <si>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</si>
  <si>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</si>
  <si>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</si>
  <si>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</si>
  <si>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</si>
  <si>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</si>
  <si>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</si>
  <si>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</si>
  <si>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</si>
  <si>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</si>
  <si>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</si>
  <si>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</si>
  <si>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</si>
  <si>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</si>
  <si>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</si>
  <si>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</si>
  <si>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</si>
  <si>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</si>
  <si>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</si>
  <si>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</si>
  <si>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</si>
  <si>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</si>
  <si>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</si>
  <si>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</si>
  <si>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</si>
  <si>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</si>
  <si>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</si>
  <si>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</si>
  <si>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</si>
  <si>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</si>
  <si>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</si>
  <si>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</si>
  <si>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</si>
  <si>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</si>
  <si>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</si>
  <si>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</si>
  <si>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</si>
  <si>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</si>
  <si>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</si>
  <si>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</si>
  <si>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</si>
  <si>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</si>
  <si>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</si>
  <si>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</si>
  <si>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</si>
  <si>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</si>
  <si>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</si>
  <si>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</si>
  <si>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</si>
  <si>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</si>
  <si>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</si>
  <si>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</si>
  <si>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</si>
  <si>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</si>
  <si>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</si>
  <si>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</si>
  <si>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</si>
  <si>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</si>
  <si>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</si>
  <si>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</si>
  <si>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</si>
  <si>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</si>
  <si>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</si>
  <si>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</si>
  <si>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</si>
  <si>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</si>
  <si>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</si>
  <si>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</si>
  <si>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</si>
  <si>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</si>
  <si>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</si>
  <si>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</si>
  <si>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</si>
  <si>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</si>
  <si>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</si>
  <si>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</si>
  <si>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</si>
  <si>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</si>
  <si>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</si>
  <si>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</si>
  <si>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</si>
  <si>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</si>
  <si>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</si>
  <si>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</si>
  <si>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</si>
  <si>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</si>
  <si>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</si>
  <si>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</si>
  <si>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</si>
  <si>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</si>
  <si>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</si>
  <si>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</si>
  <si>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</si>
  <si>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</si>
  <si>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</si>
  <si>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</si>
  <si>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</si>
  <si>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</si>
  <si>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</si>
  <si>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</si>
  <si>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</si>
  <si>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</si>
  <si>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</si>
  <si>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</si>
  <si>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</si>
  <si>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</si>
  <si>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</si>
  <si>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</si>
  <si>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</si>
  <si>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</si>
  <si>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</si>
  <si>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</si>
  <si>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</si>
  <si>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</si>
  <si>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</si>
  <si>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</si>
  <si>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</si>
  <si>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</si>
  <si>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</si>
  <si>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</si>
  <si>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</si>
  <si>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</si>
  <si>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</si>
  <si>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</si>
  <si>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</si>
  <si>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</si>
  <si>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</si>
  <si>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</si>
  <si>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</si>
  <si>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</si>
  <si>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</si>
  <si>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</si>
  <si>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</si>
  <si>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</si>
  <si>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</si>
  <si>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</si>
  <si>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</si>
  <si>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</si>
  <si>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</si>
  <si>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</si>
  <si>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</si>
  <si>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</si>
  <si>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</si>
  <si>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</si>
  <si>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</si>
  <si>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</si>
  <si>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</si>
  <si>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</si>
  <si>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</si>
  <si>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</si>
  <si>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</si>
  <si>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</si>
  <si>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</si>
  <si>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</si>
  <si>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</si>
  <si>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</si>
  <si>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</si>
  <si>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</si>
  <si>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</si>
  <si>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</si>
  <si>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</si>
  <si>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</si>
  <si>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</si>
  <si>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</si>
  <si>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</si>
  <si>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</si>
  <si>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</si>
  <si>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</si>
  <si>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</si>
  <si>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</si>
  <si>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</si>
  <si>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</si>
  <si>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</si>
  <si>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</si>
  <si>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</si>
  <si>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</si>
  <si>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</si>
  <si>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</si>
  <si>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</si>
  <si>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</si>
  <si>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</si>
  <si>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</si>
  <si>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</si>
  <si>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</si>
  <si>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</si>
  <si>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</si>
  <si>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</si>
  <si>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</si>
  <si>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</si>
  <si>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</si>
  <si>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</si>
  <si>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</si>
  <si>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</si>
  <si>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</si>
  <si>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</si>
  <si>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</si>
  <si>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</si>
  <si>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</si>
  <si>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</si>
  <si>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</si>
  <si>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</si>
  <si>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</si>
  <si>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</si>
  <si>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</si>
  <si>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</si>
  <si>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</si>
  <si>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</si>
  <si>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</si>
  <si>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</si>
  <si>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</si>
  <si>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</si>
  <si>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</si>
  <si>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</si>
  <si>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</si>
  <si>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</si>
  <si>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</si>
  <si>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</si>
  <si>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</si>
  <si>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</si>
  <si>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</si>
  <si>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</si>
  <si>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</si>
  <si>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</si>
  <si>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</si>
  <si>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</si>
  <si>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</si>
  <si>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</si>
  <si>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</si>
  <si>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</si>
  <si>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</si>
  <si>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</si>
  <si>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</si>
  <si>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</si>
  <si>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</si>
  <si>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</si>
  <si>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</si>
  <si>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</si>
  <si>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</si>
  <si>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</si>
  <si>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</si>
  <si>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</si>
  <si>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</si>
  <si>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</si>
  <si>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</si>
  <si>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</si>
  <si>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</si>
  <si>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</si>
  <si>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</si>
  <si>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</si>
  <si>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</si>
  <si>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</si>
  <si>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</si>
  <si>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</si>
  <si>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</si>
  <si>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</si>
  <si>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</si>
  <si>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</si>
  <si>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</si>
  <si>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</si>
  <si>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</si>
  <si>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</si>
  <si>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</si>
  <si>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</si>
  <si>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</si>
  <si>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</si>
  <si>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</si>
  <si>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</si>
  <si>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</si>
  <si>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</si>
  <si>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</si>
  <si>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</si>
  <si>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</si>
  <si>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</si>
  <si>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</si>
  <si>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</si>
  <si>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</si>
  <si>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</si>
  <si>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</si>
  <si>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</si>
  <si>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</si>
  <si>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</si>
  <si>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</si>
  <si>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</si>
  <si>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</si>
  <si>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</si>
  <si>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</si>
  <si>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</si>
  <si>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</si>
  <si>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</si>
  <si>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</si>
  <si>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</si>
  <si>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</si>
  <si>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</si>
  <si>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</si>
  <si>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</si>
  <si>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</si>
  <si>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</si>
  <si>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</si>
  <si>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</si>
  <si>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</si>
  <si>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</si>
  <si>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</si>
  <si>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</si>
  <si>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</si>
  <si>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</si>
  <si>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</si>
  <si>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</si>
  <si>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</si>
  <si>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</si>
  <si>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</si>
  <si>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</si>
  <si>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</si>
  <si>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</si>
  <si>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</si>
  <si>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</si>
  <si>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</si>
  <si>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</si>
  <si>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</si>
  <si>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</si>
  <si>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</si>
  <si>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</si>
  <si>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</si>
  <si>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</si>
  <si>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</si>
  <si>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</si>
  <si>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</si>
  <si>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</si>
  <si>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</si>
  <si>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</si>
  <si>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</si>
  <si>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</si>
  <si>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</si>
  <si>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</si>
  <si>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</si>
  <si>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</si>
  <si>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</si>
  <si>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</si>
  <si>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</si>
  <si>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</si>
  <si>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</si>
  <si>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</si>
  <si>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</si>
  <si>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</si>
  <si>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</si>
  <si>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</si>
  <si>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</si>
  <si>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</si>
  <si>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</si>
  <si>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</si>
  <si>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</si>
  <si>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</si>
  <si>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</si>
  <si>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</si>
  <si>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</si>
  <si>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</si>
  <si>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</si>
  <si>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</si>
  <si>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</si>
  <si>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</si>
  <si>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</si>
  <si>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</si>
  <si>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</si>
  <si>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</si>
  <si>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</si>
  <si>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</si>
  <si>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</si>
  <si>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</si>
  <si>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</si>
  <si>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</si>
  <si>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</si>
  <si>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</si>
  <si>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</si>
  <si>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</si>
  <si>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</si>
  <si>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</si>
  <si>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</si>
  <si>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</si>
  <si>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</si>
  <si>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</si>
  <si>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</si>
  <si>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</si>
  <si>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</si>
  <si>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</si>
  <si>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</si>
  <si>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</si>
  <si>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</si>
  <si>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</si>
  <si>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</si>
  <si>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</si>
  <si>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</si>
  <si>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</si>
  <si>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</si>
  <si>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</si>
  <si>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</si>
  <si>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</si>
  <si>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</si>
  <si>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</si>
  <si>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</si>
  <si>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</si>
  <si>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</si>
  <si>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</si>
  <si>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</si>
  <si>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</si>
  <si>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</si>
  <si>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</si>
  <si>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</si>
  <si>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</si>
  <si>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</si>
  <si>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</si>
  <si>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</si>
  <si>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</si>
  <si>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</si>
  <si>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</si>
  <si>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</si>
  <si>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</si>
  <si>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</si>
  <si>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</si>
  <si>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</si>
  <si>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</si>
  <si>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</si>
  <si>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</si>
  <si>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</si>
  <si>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</si>
  <si>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</si>
  <si>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</si>
  <si>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</si>
  <si>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</si>
  <si>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</si>
  <si>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</si>
  <si>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</si>
  <si>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</si>
  <si>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</si>
  <si>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</si>
  <si>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</si>
  <si>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</si>
  <si>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</si>
  <si>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</si>
  <si>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</si>
  <si>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</si>
  <si>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</si>
  <si>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</si>
  <si>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</si>
  <si>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</si>
  <si>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</si>
  <si>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</si>
  <si>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</si>
  <si>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</si>
  <si>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</si>
  <si>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</si>
  <si>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</si>
  <si>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</si>
  <si>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</si>
  <si>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</si>
  <si>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</si>
  <si>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</si>
  <si>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</si>
  <si>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</si>
  <si>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</si>
  <si>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</si>
  <si>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</si>
  <si>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</si>
  <si>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</si>
  <si>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</si>
  <si>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</si>
  <si>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</si>
  <si>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</si>
  <si>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</si>
  <si>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</si>
  <si>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</si>
  <si>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</si>
  <si>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</si>
  <si>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</si>
  <si>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</si>
  <si>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</si>
  <si>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</si>
  <si>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</si>
  <si>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</si>
  <si>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</si>
  <si>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</si>
  <si>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</si>
  <si>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</si>
  <si>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</si>
  <si>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</si>
  <si>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</si>
  <si>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</si>
  <si>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</si>
  <si>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</si>
  <si>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</si>
  <si>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</si>
  <si>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</si>
  <si>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</si>
  <si>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</si>
  <si>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</si>
  <si>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</si>
  <si>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</si>
  <si>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</si>
  <si>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</si>
  <si>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</si>
  <si>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</si>
  <si>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</si>
  <si>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</si>
  <si>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</si>
  <si>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</si>
  <si>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</si>
  <si>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</si>
  <si>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</si>
  <si>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</si>
  <si>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</si>
  <si>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</si>
  <si>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</si>
  <si>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</si>
  <si>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</si>
  <si>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</si>
  <si>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</si>
  <si>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</si>
  <si>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</si>
  <si>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</si>
  <si>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</si>
  <si>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</si>
  <si>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</si>
  <si>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</si>
  <si>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</si>
  <si>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</si>
  <si>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</si>
  <si>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</si>
  <si>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</si>
  <si>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</si>
  <si>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</si>
  <si>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</si>
  <si>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</si>
  <si>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</si>
  <si>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</si>
  <si>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</si>
  <si>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</si>
  <si>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</si>
  <si>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</si>
  <si>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</si>
  <si>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</si>
  <si>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</si>
  <si>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</si>
  <si>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</si>
  <si>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</si>
  <si>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</si>
  <si>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</si>
  <si>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</si>
  <si>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</si>
  <si>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</si>
  <si>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</si>
  <si>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</si>
  <si>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</si>
  <si>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</si>
  <si>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</si>
  <si>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</si>
  <si>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</si>
  <si>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</si>
  <si>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</si>
  <si>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</si>
  <si>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</si>
  <si>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</si>
  <si>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</si>
  <si>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</si>
  <si>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</si>
  <si>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</si>
  <si>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</si>
  <si>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</si>
  <si>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</si>
  <si>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</si>
  <si>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</si>
  <si>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</si>
  <si>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</si>
  <si>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</si>
  <si>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</si>
  <si>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</si>
  <si>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</si>
  <si>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</si>
  <si>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</si>
  <si>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</si>
  <si>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</si>
  <si>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</si>
  <si>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</si>
  <si>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</si>
  <si>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</si>
  <si>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</si>
  <si>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</si>
  <si>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</si>
  <si>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</si>
  <si>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</si>
  <si>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</si>
  <si>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</si>
  <si>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</si>
  <si>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</si>
  <si>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</si>
  <si>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</si>
  <si>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</si>
  <si>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</si>
  <si>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</si>
  <si>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</si>
  <si>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</si>
  <si>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</si>
  <si>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</si>
  <si>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</si>
  <si>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</si>
  <si>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</si>
  <si>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</si>
  <si>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</si>
  <si>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</si>
  <si>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</si>
  <si>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</si>
  <si>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</si>
  <si>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</si>
  <si>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</si>
  <si>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</si>
  <si>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</si>
  <si>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</si>
  <si>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</si>
  <si>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</si>
  <si>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</si>
  <si>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</si>
  <si>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</si>
  <si>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</si>
  <si>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</si>
  <si>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</si>
  <si>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</si>
  <si>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</si>
  <si>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</si>
  <si>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</si>
  <si>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</si>
  <si>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</si>
  <si>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</si>
  <si>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</si>
  <si>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</si>
  <si>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</si>
  <si>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</si>
  <si>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</si>
  <si>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</si>
  <si>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</si>
  <si>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</si>
  <si>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</si>
  <si>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</si>
  <si>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</si>
  <si>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</si>
  <si>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</si>
  <si>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</si>
  <si>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</si>
  <si>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</si>
  <si>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</si>
  <si>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</si>
  <si>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</si>
  <si>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</si>
  <si>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</si>
  <si>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</si>
  <si>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</si>
  <si>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</si>
  <si>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</si>
  <si>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</si>
  <si>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</si>
  <si>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</si>
  <si>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</si>
  <si>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</si>
  <si>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</si>
  <si>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</si>
  <si>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</si>
  <si>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</si>
  <si>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</si>
  <si>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</si>
  <si>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</si>
  <si>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</si>
  <si>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</si>
  <si>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</si>
  <si>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</si>
  <si>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</si>
  <si>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</si>
  <si>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</si>
  <si>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</si>
  <si>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</si>
  <si>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</si>
  <si>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</si>
  <si>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</si>
  <si>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</si>
  <si>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</si>
  <si>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</si>
  <si>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</si>
  <si>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</si>
  <si>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</si>
  <si>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</si>
  <si>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</si>
  <si>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</si>
  <si>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</si>
  <si>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</si>
  <si>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</si>
  <si>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</si>
  <si>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</si>
  <si>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</si>
  <si>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</si>
  <si>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</si>
  <si>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</si>
  <si>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</si>
  <si>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</si>
  <si>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</si>
  <si>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</si>
  <si>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</si>
  <si>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</si>
  <si>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</si>
  <si>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</si>
  <si>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</si>
  <si>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</si>
  <si>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</si>
  <si>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</si>
  <si>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</si>
  <si>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</si>
  <si>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</si>
  <si>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</si>
  <si>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</si>
  <si>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</si>
  <si>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</si>
  <si>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</si>
  <si>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</si>
  <si>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</si>
  <si>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</si>
  <si>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</si>
  <si>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</si>
  <si>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</si>
  <si>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</si>
  <si>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</si>
  <si>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</si>
  <si>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</si>
  <si>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</si>
  <si>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</si>
  <si>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</si>
  <si>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</si>
  <si>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</si>
  <si>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</si>
  <si>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</si>
  <si>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</si>
  <si>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</si>
  <si>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</si>
  <si>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</si>
  <si>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</si>
  <si>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</si>
  <si>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</si>
  <si>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</si>
  <si>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</si>
  <si>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</si>
  <si>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</si>
  <si>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</si>
  <si>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</si>
  <si>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</si>
  <si>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</si>
  <si>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</si>
  <si>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</si>
  <si>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</si>
  <si>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</si>
  <si>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</si>
  <si>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</si>
  <si>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</si>
  <si>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</si>
  <si>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</si>
  <si>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</si>
  <si>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</si>
  <si>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</si>
  <si>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</si>
  <si>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</si>
  <si>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</si>
  <si>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</si>
  <si>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</si>
  <si>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</si>
  <si>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</si>
  <si>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</si>
  <si>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</si>
  <si>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</si>
  <si>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</si>
  <si>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</si>
  <si>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</si>
  <si>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</si>
  <si>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</si>
  <si>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</si>
  <si>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</si>
  <si>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</si>
  <si>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</si>
  <si>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</si>
  <si>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</si>
  <si>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</si>
  <si>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</si>
  <si>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</si>
  <si>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</si>
  <si>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</si>
  <si>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</si>
  <si>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</si>
  <si>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</si>
  <si>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</si>
  <si>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</si>
  <si>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</si>
  <si>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</si>
  <si>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</si>
  <si>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</si>
  <si>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</si>
  <si>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</si>
  <si>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</si>
  <si>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</si>
  <si>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</si>
  <si>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</si>
  <si>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</si>
  <si>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</si>
  <si>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</si>
  <si>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</si>
  <si>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</si>
  <si>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</si>
  <si>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</si>
  <si>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</si>
  <si>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</si>
  <si>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</si>
  <si>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</si>
  <si>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</si>
  <si>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</si>
  <si>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</si>
  <si>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</si>
  <si>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</si>
  <si>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</si>
  <si>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</si>
  <si>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</si>
  <si>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</si>
  <si>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</si>
  <si>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</si>
  <si>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</si>
  <si>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</si>
  <si>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</si>
  <si>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</si>
  <si>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</si>
  <si>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</si>
  <si>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</si>
  <si>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</si>
  <si>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</si>
  <si>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</si>
  <si>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</si>
  <si>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</si>
  <si>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</si>
  <si>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</si>
  <si>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</si>
  <si>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</si>
  <si>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</si>
  <si>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</si>
  <si>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</si>
  <si>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</si>
  <si>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</si>
  <si>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</si>
  <si>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</si>
  <si>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</si>
  <si>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</si>
  <si>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</si>
  <si>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</si>
  <si>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</si>
  <si>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</si>
  <si>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</si>
  <si>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</si>
  <si>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</si>
  <si>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</si>
  <si>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</si>
  <si>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</si>
  <si>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</si>
  <si>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</si>
  <si>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</si>
  <si>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</si>
  <si>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</si>
  <si>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</si>
  <si>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</si>
  <si>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</si>
  <si>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</si>
  <si>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</si>
  <si>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</si>
  <si>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</si>
  <si>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</si>
  <si>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</si>
  <si>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</si>
  <si>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</si>
  <si>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</si>
  <si>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</si>
  <si>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</si>
  <si>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</si>
  <si>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</si>
  <si>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</si>
  <si>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</si>
  <si>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</si>
  <si>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</si>
  <si>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</si>
  <si>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</si>
  <si>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</si>
  <si>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</si>
  <si>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</si>
  <si>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</si>
  <si>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</si>
  <si>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</si>
  <si>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</si>
  <si>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</si>
  <si>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</si>
  <si>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</si>
  <si>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</si>
  <si>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</si>
  <si>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</si>
  <si>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</si>
  <si>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</si>
  <si>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</si>
  <si>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</si>
  <si>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</si>
  <si>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</si>
  <si>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</si>
  <si>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</si>
  <si>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</si>
  <si>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</si>
  <si>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</si>
  <si>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</si>
  <si>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</si>
  <si>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</si>
  <si>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</si>
  <si>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</si>
  <si>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</si>
  <si>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</si>
  <si>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</si>
  <si>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</si>
  <si>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</si>
  <si>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</si>
  <si>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</si>
  <si>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</si>
  <si>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</si>
  <si>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</si>
  <si>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</si>
  <si>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</si>
  <si>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</si>
  <si>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</si>
  <si>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</si>
  <si>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</si>
  <si>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</si>
  <si>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</si>
  <si>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</si>
  <si>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</si>
  <si>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</si>
  <si>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</si>
  <si>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</si>
  <si>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</si>
  <si>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</si>
  <si>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</si>
  <si>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</si>
  <si>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</si>
  <si>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</si>
  <si>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</si>
  <si>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</si>
  <si>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</si>
  <si>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</si>
  <si>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</si>
  <si>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</si>
  <si>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</si>
  <si>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</si>
  <si>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</si>
  <si>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</si>
  <si>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</si>
  <si>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</si>
  <si>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</si>
  <si>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</si>
  <si>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</si>
  <si>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</si>
  <si>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</si>
  <si>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</si>
  <si>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</si>
  <si>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</si>
  <si>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</si>
  <si>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</si>
  <si>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</si>
  <si>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</si>
  <si>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</si>
  <si>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</si>
  <si>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</si>
  <si>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</si>
  <si>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</si>
  <si>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</si>
  <si>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</si>
  <si>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</si>
  <si>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</si>
  <si>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</si>
  <si>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</si>
  <si>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</si>
  <si>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</si>
  <si>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</si>
  <si>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</si>
  <si>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</si>
  <si>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</si>
  <si>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</si>
  <si>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</si>
  <si>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</si>
  <si>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</si>
  <si>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</si>
  <si>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</si>
  <si>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</si>
  <si>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</si>
  <si>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</si>
  <si>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</si>
  <si>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</si>
  <si>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</si>
  <si>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</si>
  <si>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</si>
  <si>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</si>
  <si>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</si>
  <si>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</si>
  <si>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</si>
  <si>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</si>
  <si>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</si>
  <si>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</si>
  <si>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</si>
  <si>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</si>
  <si>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</si>
  <si>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</si>
  <si>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</si>
  <si>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</si>
  <si>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</si>
  <si>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</si>
  <si>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</si>
  <si>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</si>
  <si>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</si>
  <si>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</si>
  <si>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</si>
  <si>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</si>
  <si>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</si>
  <si>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</si>
  <si>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</si>
  <si>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</si>
  <si>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</si>
  <si>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</si>
  <si>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</si>
  <si>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</si>
  <si>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</si>
  <si>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</si>
  <si>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</si>
  <si>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</si>
  <si>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</si>
  <si>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</si>
  <si>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</si>
  <si>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</si>
  <si>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</si>
  <si>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</si>
  <si>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</si>
  <si>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</si>
  <si>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</si>
  <si>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</si>
  <si>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</si>
  <si>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</si>
  <si>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</si>
  <si>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</si>
  <si>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</si>
  <si>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</si>
  <si>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</si>
  <si>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</si>
  <si>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</si>
  <si>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</si>
  <si>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</si>
  <si>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</si>
  <si>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</si>
  <si>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</si>
  <si>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</si>
  <si>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</si>
  <si>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</si>
  <si>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</si>
  <si>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</si>
  <si>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</si>
  <si>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</si>
  <si>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</si>
  <si>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</si>
  <si>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</si>
  <si>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</si>
  <si>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</si>
  <si>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</si>
  <si>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</si>
  <si>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</si>
  <si>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</si>
  <si>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</si>
  <si>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</si>
  <si>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</si>
  <si>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</si>
  <si>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</si>
  <si>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</si>
  <si>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</si>
  <si>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</si>
  <si>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</si>
  <si>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</si>
  <si>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</si>
  <si>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</si>
  <si>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</si>
  <si>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</si>
  <si>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</si>
  <si>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</si>
  <si>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</si>
  <si>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</si>
  <si>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</si>
  <si>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</si>
  <si>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</si>
  <si>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</si>
  <si>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</si>
  <si>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</si>
  <si>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</si>
  <si>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</si>
  <si>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</si>
  <si>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</si>
  <si>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</si>
  <si>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</si>
  <si>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</si>
  <si>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</si>
  <si>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</si>
  <si>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</si>
  <si>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</si>
  <si>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</si>
  <si>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</si>
  <si>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</si>
  <si>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</si>
  <si>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</si>
  <si>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</si>
  <si>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</si>
  <si>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</si>
  <si>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</si>
  <si>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</si>
  <si>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</si>
  <si>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</si>
  <si>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</si>
  <si>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</si>
  <si>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</si>
  <si>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</si>
  <si>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</si>
  <si>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</si>
  <si>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</si>
  <si>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</si>
  <si>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</si>
  <si>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</si>
  <si>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</si>
  <si>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</si>
  <si>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</si>
  <si>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</si>
  <si>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</si>
  <si>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</si>
  <si>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</si>
  <si>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</si>
  <si>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</si>
  <si>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</si>
  <si>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</si>
  <si>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</si>
  <si>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</si>
  <si>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</si>
  <si>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</si>
  <si>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</si>
  <si>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</si>
  <si>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</si>
  <si>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</si>
  <si>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</si>
  <si>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</si>
  <si>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</si>
  <si>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</si>
  <si>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</si>
  <si>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</si>
  <si>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</si>
  <si>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</si>
  <si>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</si>
  <si>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</si>
  <si>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</si>
  <si>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</si>
  <si>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</si>
  <si>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</si>
  <si>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</si>
  <si>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</si>
  <si>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</si>
  <si>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</si>
  <si>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</si>
  <si>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</si>
  <si>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</si>
  <si>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</si>
  <si>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</si>
  <si>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</si>
  <si>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</si>
  <si>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</si>
  <si>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</si>
  <si>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</si>
  <si>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</si>
  <si>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</si>
  <si>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</si>
  <si>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</si>
  <si>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</si>
  <si>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</si>
  <si>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</si>
  <si>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</si>
  <si>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</si>
  <si>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</si>
  <si>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</si>
  <si>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</si>
  <si>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</si>
  <si>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</si>
  <si>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</si>
  <si>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</si>
  <si>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</si>
  <si>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</si>
  <si>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</si>
  <si>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</si>
  <si>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</si>
  <si>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</si>
  <si>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</si>
  <si>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</si>
  <si>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</si>
  <si>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</si>
  <si>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</si>
  <si>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</si>
  <si>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</si>
  <si>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</si>
  <si>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</si>
  <si>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</si>
  <si>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</si>
  <si>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</si>
  <si>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</si>
  <si>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</si>
  <si>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</si>
  <si>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</si>
  <si>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</si>
  <si>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</si>
  <si>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</si>
  <si>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</si>
  <si>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</si>
  <si>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</si>
  <si>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</si>
  <si>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</si>
  <si>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</si>
  <si>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</si>
  <si>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</si>
  <si>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</si>
  <si>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</si>
  <si>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</si>
  <si>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</si>
  <si>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</si>
  <si>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</si>
  <si>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</si>
  <si>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</si>
  <si>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</si>
  <si>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</si>
  <si>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</si>
  <si>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</si>
  <si>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</si>
  <si>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</si>
  <si>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</si>
  <si>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</si>
  <si>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</si>
  <si>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</si>
  <si>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</si>
  <si>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</si>
  <si>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</si>
  <si>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</si>
  <si>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</si>
  <si>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</si>
  <si>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</si>
  <si>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</si>
  <si>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</si>
  <si>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</si>
  <si>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</si>
  <si>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</si>
  <si>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</si>
  <si>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</si>
  <si>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</si>
  <si>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</si>
  <si>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</si>
  <si>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</si>
  <si>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</si>
  <si>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</si>
  <si>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</si>
  <si>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</si>
  <si>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</si>
  <si>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</si>
  <si>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</si>
  <si>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</si>
  <si>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</si>
  <si>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</si>
  <si>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</si>
  <si>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</si>
  <si>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</si>
  <si>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</si>
  <si>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</si>
  <si>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</si>
  <si>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</si>
  <si>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</si>
  <si>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</si>
  <si>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</si>
  <si>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</si>
  <si>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</si>
  <si>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</si>
  <si>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</si>
  <si>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</si>
  <si>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</si>
  <si>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</si>
  <si>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</si>
  <si>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</si>
  <si>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</si>
  <si>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</si>
  <si>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</si>
  <si>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</si>
  <si>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</si>
  <si>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</si>
  <si>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</si>
  <si>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</si>
  <si>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</si>
  <si>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</si>
  <si>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</si>
  <si>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</si>
  <si>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</si>
  <si>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</si>
  <si>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</si>
  <si>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</si>
  <si>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</si>
  <si>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</si>
  <si>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</si>
  <si>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</si>
  <si>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</si>
  <si>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</si>
  <si>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</si>
  <si>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</si>
  <si>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</si>
  <si>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</si>
  <si>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</si>
  <si>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</si>
  <si>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</si>
  <si>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</si>
  <si>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</si>
  <si>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</si>
  <si>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</si>
  <si>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</si>
  <si>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</si>
  <si>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</si>
  <si>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</si>
  <si>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</si>
  <si>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</si>
  <si>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</si>
  <si>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</si>
  <si>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</si>
  <si>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</si>
  <si>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</si>
  <si>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</si>
  <si>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</si>
  <si>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</si>
  <si>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</si>
  <si>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</si>
  <si>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</si>
  <si>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</si>
  <si>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</si>
  <si>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</si>
  <si>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</si>
  <si>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</si>
  <si>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</si>
  <si>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</si>
  <si>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</si>
  <si>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</si>
  <si>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</si>
  <si>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</si>
  <si>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</si>
  <si>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</si>
  <si>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</si>
  <si>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</si>
  <si>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</si>
  <si>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</si>
  <si>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</si>
  <si>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</si>
  <si>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</si>
  <si>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</si>
  <si>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</si>
  <si>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</si>
  <si>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</si>
  <si>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</si>
  <si>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</si>
  <si>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</si>
  <si>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</si>
  <si>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</si>
  <si>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</si>
  <si>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</si>
  <si>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</si>
  <si>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</si>
  <si>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</si>
  <si>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</si>
  <si>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</si>
  <si>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</si>
  <si>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</si>
  <si>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</si>
  <si>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</si>
  <si>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</si>
  <si>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</si>
  <si>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</si>
  <si>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</si>
  <si>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</si>
  <si>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</si>
  <si>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</si>
  <si>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</si>
  <si>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</si>
  <si>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</si>
  <si>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</si>
  <si>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</si>
  <si>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</si>
  <si>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</si>
  <si>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</si>
  <si>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</si>
  <si>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</si>
  <si>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</si>
  <si>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</si>
  <si>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</si>
  <si>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</si>
  <si>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</si>
  <si>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</si>
  <si>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</si>
  <si>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</si>
  <si>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</si>
  <si>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</si>
  <si>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</si>
  <si>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</si>
  <si>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</si>
  <si>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</si>
  <si>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</si>
  <si>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</si>
  <si>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</si>
  <si>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</si>
  <si>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</si>
  <si>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</si>
  <si>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</si>
  <si>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</si>
  <si>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</si>
  <si>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</si>
  <si>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</si>
  <si>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</si>
  <si>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</si>
  <si>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</si>
  <si>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</si>
  <si>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</si>
  <si>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</si>
  <si>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</si>
  <si>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</si>
  <si>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</si>
  <si>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</si>
  <si>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</si>
  <si>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</si>
  <si>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</si>
  <si>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</si>
  <si>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</si>
  <si>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</si>
  <si>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</si>
  <si>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</si>
  <si>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</si>
  <si>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</si>
  <si>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</si>
  <si>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</si>
  <si>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</si>
  <si>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</si>
  <si>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</si>
  <si>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</si>
  <si>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</si>
  <si>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</si>
  <si>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</si>
  <si>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</si>
  <si>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</si>
  <si>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</si>
  <si>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</si>
  <si>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</si>
  <si>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</si>
  <si>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</si>
  <si>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</si>
  <si>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</si>
  <si>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</si>
  <si>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</si>
  <si>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</si>
  <si>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</si>
  <si>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</si>
  <si>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</si>
  <si>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</si>
  <si>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</si>
  <si>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</si>
  <si>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</si>
  <si>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</si>
  <si>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</si>
  <si>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</si>
  <si>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</si>
  <si>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</si>
  <si>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</si>
  <si>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</si>
  <si>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</si>
  <si>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</si>
  <si>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</si>
  <si>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</si>
  <si>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</si>
  <si>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</si>
  <si>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</si>
  <si>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</si>
  <si>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</si>
  <si>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</si>
  <si>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</si>
  <si>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</si>
  <si>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</si>
  <si>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</si>
  <si>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</si>
  <si>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</si>
  <si>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</si>
  <si>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</si>
  <si>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</si>
  <si>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</si>
  <si>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</si>
  <si>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</si>
  <si>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</si>
  <si>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</si>
  <si>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</si>
  <si>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</si>
  <si>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</si>
  <si>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</si>
  <si>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</si>
  <si>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</si>
  <si>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</si>
  <si>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</si>
  <si>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</si>
  <si>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</si>
  <si>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</si>
  <si>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</si>
  <si>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</si>
  <si>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</si>
  <si>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</si>
  <si>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</si>
  <si>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</si>
  <si>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</si>
  <si>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</si>
  <si>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</si>
  <si>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</si>
  <si>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</si>
  <si>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</si>
  <si>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</si>
  <si>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</si>
  <si>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</si>
  <si>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</si>
  <si>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</si>
  <si>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</si>
  <si>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</si>
  <si>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</si>
  <si>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</si>
  <si>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</si>
  <si>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</si>
  <si>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</si>
  <si>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</si>
  <si>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</si>
  <si>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</si>
  <si>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</si>
  <si>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</si>
  <si>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</si>
  <si>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</si>
  <si>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</si>
  <si>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</si>
  <si>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</si>
  <si>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</si>
  <si>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</si>
  <si>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</si>
  <si>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</si>
  <si>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</si>
  <si>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</si>
  <si>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</si>
  <si>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</si>
  <si>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</si>
  <si>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</si>
  <si>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</si>
  <si>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</si>
  <si>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</si>
  <si>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</si>
  <si>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</si>
  <si>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</si>
  <si>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</si>
  <si>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</si>
  <si>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</si>
  <si>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</si>
  <si>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</si>
  <si>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</si>
  <si>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</si>
  <si>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</si>
  <si>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</si>
  <si>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</si>
  <si>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</si>
  <si>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</si>
  <si>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</si>
  <si>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</si>
  <si>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</si>
  <si>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</si>
  <si>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</si>
  <si>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</si>
  <si>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</si>
  <si>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</si>
  <si>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</si>
  <si>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</si>
  <si>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</si>
  <si>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</si>
  <si>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</si>
  <si>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</si>
  <si>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</si>
  <si>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</si>
  <si>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</si>
  <si>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</si>
  <si>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</si>
  <si>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</si>
  <si>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</si>
  <si>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</si>
  <si>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</si>
  <si>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</si>
  <si>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</si>
  <si>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</si>
  <si>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</si>
  <si>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</si>
  <si>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</si>
  <si>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</si>
  <si>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</si>
  <si>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</si>
  <si>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</si>
  <si>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</si>
  <si>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</si>
  <si>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</si>
  <si>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</si>
  <si>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</si>
  <si>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</si>
  <si>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</si>
  <si>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</si>
  <si>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</si>
  <si>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</si>
  <si>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</si>
  <si>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</si>
  <si>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</si>
  <si>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</si>
  <si>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</si>
  <si>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</si>
  <si>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</si>
  <si>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</si>
  <si>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</si>
  <si>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</si>
  <si>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</si>
  <si>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</si>
  <si>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</si>
  <si>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</si>
  <si>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</si>
  <si>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</si>
  <si>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</si>
  <si>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</si>
  <si>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</si>
  <si>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</si>
  <si>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</si>
  <si>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</si>
  <si>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</si>
  <si>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</si>
  <si>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</si>
  <si>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</si>
  <si>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</si>
  <si>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</si>
  <si>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</si>
  <si>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</si>
  <si>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</si>
  <si>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</si>
  <si>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</si>
  <si>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</si>
  <si>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</si>
  <si>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</si>
  <si>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</si>
  <si>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</si>
  <si>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</si>
  <si>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</si>
  <si>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</si>
  <si>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</si>
  <si>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</si>
  <si>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</si>
  <si>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</si>
  <si>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</si>
  <si>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</si>
  <si>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</si>
  <si>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</si>
  <si>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</si>
  <si>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</si>
  <si>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</si>
  <si>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</si>
  <si>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</si>
  <si>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</si>
  <si>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</si>
  <si>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</si>
  <si>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</si>
  <si>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</si>
  <si>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</si>
  <si>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</si>
  <si>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</si>
  <si>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</si>
  <si>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</si>
  <si>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</si>
  <si>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</si>
  <si>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</si>
  <si>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</si>
  <si>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</si>
  <si>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</si>
  <si>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</si>
  <si>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</si>
  <si>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</si>
  <si>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</si>
  <si>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</si>
  <si>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</si>
  <si>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</si>
  <si>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</si>
  <si>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</si>
  <si>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</si>
  <si>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</si>
  <si>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</si>
  <si>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</si>
  <si>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</si>
  <si>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</si>
  <si>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</si>
  <si>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</si>
  <si>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</si>
  <si>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</si>
  <si>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</si>
  <si>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</si>
  <si>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</si>
  <si>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</si>
  <si>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</si>
  <si>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</si>
  <si>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</si>
  <si>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</si>
  <si>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</si>
  <si>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</si>
  <si>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</si>
  <si>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</si>
  <si>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</si>
  <si>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</si>
  <si>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</si>
  <si>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</si>
  <si>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</si>
  <si>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</si>
  <si>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</si>
  <si>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</si>
  <si>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</si>
  <si>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</si>
  <si>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</si>
  <si>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</si>
  <si>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</si>
  <si>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</si>
  <si>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</si>
  <si>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</si>
  <si>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</si>
  <si>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</si>
  <si>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</si>
  <si>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</si>
  <si>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</si>
  <si>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</si>
  <si>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</si>
  <si>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</si>
  <si>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</si>
  <si>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</si>
  <si>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</si>
  <si>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</si>
  <si>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</si>
  <si>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</si>
  <si>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</si>
  <si>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</si>
  <si>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</si>
  <si>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</si>
  <si>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</si>
  <si>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</si>
  <si>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</si>
  <si>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</si>
  <si>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</si>
  <si>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</si>
  <si>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</si>
  <si>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</si>
  <si>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</si>
  <si>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</si>
  <si>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</si>
  <si>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</si>
  <si>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</si>
  <si>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</si>
  <si>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</si>
  <si>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</si>
  <si>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</si>
  <si>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</si>
  <si>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</si>
  <si>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</si>
  <si>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</si>
  <si>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</si>
  <si>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</si>
  <si>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</si>
  <si>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</si>
  <si>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</si>
  <si>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</si>
  <si>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</si>
  <si>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</si>
  <si>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</si>
  <si>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</si>
  <si>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</si>
  <si>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</si>
  <si>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</si>
  <si>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</si>
  <si>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</si>
  <si>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</si>
  <si>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</si>
  <si>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</si>
  <si>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</si>
  <si>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</si>
  <si>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</si>
  <si>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</si>
  <si>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</si>
  <si>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</si>
  <si>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</si>
  <si>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</si>
  <si>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</si>
  <si>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</si>
  <si>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</si>
  <si>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</si>
  <si>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</si>
  <si>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</si>
  <si>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</si>
  <si>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</si>
  <si>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</si>
  <si>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</si>
  <si>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</si>
  <si>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</si>
  <si>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</si>
  <si>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</si>
  <si>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</si>
  <si>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</si>
  <si>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</si>
  <si>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</si>
  <si>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</si>
  <si>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</si>
  <si>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</si>
  <si>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</si>
  <si>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</si>
  <si>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</si>
  <si>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</si>
  <si>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</si>
  <si>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</si>
  <si>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</si>
  <si>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</si>
  <si>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</si>
  <si>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</si>
  <si>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</si>
  <si>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</si>
  <si>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</si>
  <si>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</si>
  <si>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</si>
  <si>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</si>
  <si>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</si>
  <si>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</si>
  <si>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</si>
  <si>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</si>
  <si>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</si>
  <si>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</si>
  <si>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</si>
  <si>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</si>
  <si>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</si>
  <si>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</si>
  <si>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</si>
  <si>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</si>
  <si>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</si>
  <si>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</si>
  <si>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</si>
  <si>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</si>
  <si>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</si>
  <si>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</si>
  <si>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</si>
  <si>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</si>
  <si>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</si>
  <si>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</si>
  <si>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</si>
  <si>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</si>
  <si>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</si>
  <si>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</si>
  <si>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</si>
  <si>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</si>
  <si>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</si>
  <si>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</si>
  <si>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</si>
  <si>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</si>
  <si>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</si>
  <si>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</si>
  <si>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</si>
  <si>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</si>
  <si>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</si>
  <si>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</si>
  <si>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</si>
  <si>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</si>
  <si>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</si>
  <si>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</si>
  <si>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</si>
  <si>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</si>
  <si>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</si>
  <si>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</si>
  <si>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</si>
  <si>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</si>
  <si>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</si>
  <si>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</si>
  <si>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</si>
  <si>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</si>
  <si>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</si>
  <si>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</si>
  <si>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</si>
  <si>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</si>
  <si>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</si>
  <si>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</si>
  <si>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</si>
  <si>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</si>
  <si>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</si>
  <si>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</si>
  <si>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</si>
  <si>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</si>
  <si>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</si>
  <si>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</si>
  <si>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</si>
  <si>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</si>
  <si>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</si>
  <si>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</si>
  <si>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</si>
  <si>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</si>
  <si>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</si>
  <si>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</si>
  <si>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</si>
  <si>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</si>
  <si>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</si>
  <si>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</si>
  <si>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</si>
  <si>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</si>
  <si>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</si>
  <si>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</si>
  <si>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</si>
  <si>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</si>
  <si>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</si>
  <si>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</si>
  <si>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</si>
  <si>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</si>
  <si>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</si>
  <si>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</si>
  <si>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</si>
  <si>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</si>
  <si>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</si>
  <si>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</si>
  <si>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</si>
  <si>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</si>
  <si>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</si>
  <si>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</si>
  <si>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</si>
  <si>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</si>
  <si>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</si>
  <si>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</si>
  <si>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</si>
  <si>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</si>
  <si>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</si>
  <si>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</si>
  <si>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</si>
  <si>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</si>
  <si>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</si>
  <si>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</si>
  <si>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</si>
  <si>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</si>
  <si>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</si>
  <si>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</si>
  <si>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</si>
  <si>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</si>
  <si>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</si>
  <si>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</si>
  <si>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</si>
  <si>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</si>
  <si>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</si>
  <si>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</si>
  <si>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</si>
  <si>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</si>
  <si>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</si>
  <si>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</si>
  <si>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</si>
  <si>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</si>
  <si>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</si>
  <si>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</si>
  <si>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</si>
  <si>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</si>
  <si>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</si>
  <si>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</si>
  <si>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</si>
  <si>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</si>
  <si>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</si>
  <si>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</si>
  <si>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</si>
  <si>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</si>
  <si>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</si>
  <si>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</si>
  <si>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</si>
  <si>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</si>
  <si>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</si>
  <si>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</si>
  <si>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</si>
  <si>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</si>
  <si>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</si>
  <si>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</si>
  <si>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</si>
  <si>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</si>
  <si>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</si>
  <si>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</si>
  <si>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</si>
  <si>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</si>
  <si>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</si>
  <si>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</si>
  <si>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</si>
  <si>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</si>
  <si>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</si>
  <si>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</si>
  <si>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</si>
  <si>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</si>
  <si>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</si>
  <si>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</si>
  <si>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</si>
  <si>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</si>
  <si>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</si>
  <si>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</si>
  <si>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</si>
  <si>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</si>
  <si>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</si>
  <si>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</si>
  <si>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</si>
  <si>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</si>
  <si>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</si>
  <si>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</si>
  <si>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</si>
  <si>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</si>
  <si>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</si>
  <si>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</si>
  <si>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</si>
  <si>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</si>
  <si>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</si>
  <si>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</si>
  <si>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</si>
  <si>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</si>
  <si>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</si>
  <si>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</si>
  <si>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</si>
  <si>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</si>
  <si>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</si>
  <si>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</si>
  <si>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</si>
  <si>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</si>
  <si>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</si>
  <si>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</si>
  <si>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</si>
  <si>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</si>
  <si>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</si>
  <si>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</si>
  <si>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</si>
  <si>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</si>
  <si>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</si>
  <si>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</si>
  <si>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</si>
  <si>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</si>
  <si>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</si>
  <si>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</si>
  <si>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</si>
  <si>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</si>
  <si>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</si>
  <si>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</si>
  <si>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</si>
  <si>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</si>
  <si>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</si>
  <si>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</si>
  <si>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</si>
  <si>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</si>
  <si>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</si>
  <si>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</si>
  <si>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</si>
  <si>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</si>
  <si>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</si>
  <si>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</si>
  <si>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</si>
  <si>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</si>
  <si>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</si>
  <si>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</si>
  <si>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</si>
  <si>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</si>
  <si>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</si>
  <si>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</si>
  <si>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</si>
  <si>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</si>
  <si>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</si>
  <si>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</si>
  <si>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</si>
  <si>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</si>
  <si>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</si>
  <si>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</si>
  <si>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</si>
  <si>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</si>
  <si>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</si>
  <si>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</si>
  <si>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</si>
  <si>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</si>
  <si>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</si>
  <si>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</si>
  <si>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</si>
  <si>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</si>
  <si>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</si>
  <si>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</si>
  <si>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</si>
  <si>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</si>
  <si>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</si>
  <si>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</si>
  <si>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</si>
  <si>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</si>
  <si>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</si>
  <si>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</si>
  <si>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</si>
  <si>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</si>
  <si>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</si>
  <si>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</si>
  <si>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</si>
  <si>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</si>
  <si>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</si>
  <si>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</si>
  <si>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</si>
  <si>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</si>
  <si>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</si>
  <si>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</si>
  <si>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</si>
  <si>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</si>
  <si>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</si>
  <si>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</si>
  <si>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</si>
  <si>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</si>
  <si>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</si>
  <si>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</si>
  <si>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</si>
  <si>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</si>
  <si>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</si>
  <si>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</si>
  <si>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</si>
  <si>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</si>
  <si>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</si>
  <si>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</si>
  <si>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</si>
  <si>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</si>
  <si>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</si>
  <si>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</si>
  <si>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</si>
  <si>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</si>
  <si>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</si>
  <si>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</si>
  <si>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</si>
  <si>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</si>
  <si>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</si>
  <si>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</si>
  <si>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</si>
  <si>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</si>
  <si>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</si>
  <si>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</si>
  <si>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</si>
  <si>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</si>
  <si>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</si>
  <si>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</si>
  <si>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</si>
  <si>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</si>
  <si>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</si>
  <si>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</si>
  <si>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</si>
  <si>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</si>
  <si>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</si>
  <si>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</si>
  <si>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</si>
  <si>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</si>
  <si>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</si>
  <si>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</si>
  <si>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</si>
  <si>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</si>
  <si>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</si>
  <si>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</si>
  <si>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</si>
  <si>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</si>
  <si>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</si>
  <si>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</si>
  <si>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</si>
  <si>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</si>
  <si>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</si>
  <si>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</si>
  <si>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</si>
  <si>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</si>
  <si>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</si>
  <si>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</si>
  <si>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</si>
  <si>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</si>
  <si>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</si>
  <si>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</si>
  <si>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</si>
  <si>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</si>
  <si>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</si>
  <si>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</si>
  <si>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</si>
  <si>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</si>
  <si>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</si>
  <si>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</si>
  <si>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</si>
  <si>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</si>
  <si>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</si>
  <si>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</si>
  <si>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</si>
  <si>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</si>
  <si>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</si>
  <si>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</si>
  <si>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</si>
  <si>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</si>
  <si>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</si>
  <si>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</si>
  <si>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</si>
  <si>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</si>
  <si>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</si>
  <si>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</si>
  <si>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</si>
  <si>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</si>
  <si>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</si>
  <si>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</si>
  <si>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</si>
  <si>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</si>
  <si>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</si>
  <si>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</si>
  <si>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</si>
  <si>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</si>
  <si>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</si>
  <si>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</si>
  <si>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</si>
  <si>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</si>
  <si>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</si>
  <si>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</si>
  <si>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</si>
  <si>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</si>
  <si>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</si>
  <si>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</si>
  <si>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</si>
  <si>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</si>
  <si>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</si>
  <si>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</si>
  <si>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</si>
  <si>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</si>
  <si>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</si>
  <si>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</si>
  <si>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</si>
  <si>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</si>
  <si>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</si>
  <si>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</si>
  <si>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</si>
  <si>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</si>
  <si>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</si>
  <si>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</si>
  <si>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</si>
  <si>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</si>
  <si>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</si>
  <si>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</si>
  <si>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</si>
  <si>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</si>
  <si>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</si>
  <si>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</si>
  <si>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</si>
  <si>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</si>
  <si>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</si>
  <si>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</si>
  <si>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</si>
  <si>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</si>
  <si>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</si>
  <si>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</si>
  <si>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</si>
  <si>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</si>
  <si>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</si>
  <si>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</si>
  <si>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</si>
  <si>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</si>
  <si>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</si>
  <si>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</si>
  <si>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</si>
  <si>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</si>
  <si>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</si>
  <si>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</si>
  <si>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</si>
  <si>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</si>
  <si>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</si>
  <si>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</si>
  <si>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</si>
  <si>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</si>
  <si>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</si>
  <si>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</si>
  <si>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</si>
  <si>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</si>
  <si>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</si>
  <si>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</si>
  <si>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</si>
  <si>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</si>
  <si>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</si>
  <si>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</si>
  <si>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</si>
  <si>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</si>
  <si>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</si>
  <si>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</si>
  <si>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</si>
  <si>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</si>
  <si>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</si>
  <si>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</si>
  <si>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</si>
  <si>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</si>
  <si>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</si>
  <si>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</si>
  <si>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</si>
  <si>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</si>
  <si>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</si>
  <si>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</si>
  <si>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</si>
  <si>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</si>
  <si>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</si>
  <si>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</si>
  <si>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</si>
  <si>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</si>
  <si>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</si>
  <si>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</si>
  <si>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</si>
  <si>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</si>
  <si>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</si>
  <si>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</si>
  <si>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</si>
  <si>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</si>
  <si>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</si>
  <si>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</si>
  <si>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</si>
  <si>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</si>
  <si>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</si>
  <si>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</si>
  <si>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</si>
  <si>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</si>
  <si>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</si>
  <si>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</si>
  <si>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</si>
  <si>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</si>
  <si>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</si>
  <si>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</si>
  <si>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</si>
  <si>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</si>
  <si>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</si>
  <si>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</si>
  <si>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</si>
  <si>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</si>
  <si>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</si>
  <si>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</si>
  <si>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</si>
  <si>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</si>
  <si>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</si>
  <si>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</si>
  <si>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</si>
  <si>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</si>
  <si>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</si>
  <si>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</si>
  <si>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</si>
  <si>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</si>
  <si>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</si>
  <si>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</si>
  <si>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</si>
  <si>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</si>
  <si>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</si>
  <si>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</si>
  <si>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</si>
  <si>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</si>
  <si>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</si>
  <si>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</si>
  <si>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</si>
  <si>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</si>
  <si>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</si>
  <si>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</si>
  <si>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</si>
  <si>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</si>
  <si>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</si>
  <si>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</si>
  <si>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</si>
  <si>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</si>
  <si>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</si>
  <si>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</si>
  <si>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</si>
  <si>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</si>
  <si>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</si>
  <si>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</si>
  <si>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</si>
  <si>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</si>
  <si>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</si>
  <si>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</si>
  <si>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</si>
  <si>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</si>
  <si>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</si>
  <si>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</si>
  <si>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</si>
  <si>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</si>
  <si>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</si>
  <si>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</si>
  <si>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</si>
  <si>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</si>
  <si>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</si>
  <si>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</si>
  <si>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</si>
  <si>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</si>
  <si>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</si>
  <si>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</si>
  <si>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</si>
  <si>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</si>
  <si>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</si>
  <si>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</si>
  <si>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</si>
  <si>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</si>
  <si>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</si>
  <si>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</si>
  <si>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</si>
  <si>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</si>
  <si>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</si>
  <si>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</si>
  <si>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</si>
  <si>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</si>
  <si>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</si>
  <si>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</si>
  <si>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</si>
  <si>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</si>
  <si>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</si>
  <si>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</si>
  <si>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</si>
  <si>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</si>
  <si>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</si>
  <si>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</si>
  <si>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</si>
  <si>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</si>
  <si>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</si>
  <si>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</si>
  <si>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</si>
  <si>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</si>
  <si>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</si>
  <si>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</si>
  <si>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</si>
  <si>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</si>
  <si>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</si>
  <si>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</si>
  <si>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</si>
  <si>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</si>
  <si>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</si>
  <si>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</si>
  <si>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</si>
  <si>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</si>
  <si>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</si>
  <si>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</si>
  <si>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</si>
  <si>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</si>
  <si>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</si>
  <si>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</si>
  <si>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</si>
  <si>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</si>
  <si>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</si>
  <si>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</si>
  <si>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</si>
  <si>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</si>
  <si>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</si>
  <si>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</si>
  <si>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</si>
  <si>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</si>
  <si>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</si>
  <si>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</si>
  <si>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</si>
  <si>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</si>
  <si>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</si>
  <si>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</si>
  <si>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</si>
  <si>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</si>
  <si>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</si>
  <si>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</si>
  <si>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</si>
  <si>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</si>
  <si>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</si>
  <si>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</si>
  <si>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</si>
  <si>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</si>
  <si>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</si>
  <si>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</si>
  <si>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</si>
  <si>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</si>
  <si>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</si>
  <si>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</si>
  <si>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</si>
  <si>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</si>
  <si>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</si>
  <si>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</si>
  <si>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</si>
  <si>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</si>
  <si>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</si>
  <si>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</si>
  <si>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</si>
  <si>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</si>
  <si>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</si>
  <si>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</si>
  <si>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</si>
  <si>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</si>
  <si>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</si>
  <si>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</si>
  <si>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</si>
  <si>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</si>
  <si>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</si>
  <si>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</si>
  <si>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</si>
  <si>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</si>
  <si>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</si>
  <si>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</si>
  <si>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</si>
  <si>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</si>
  <si>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</si>
  <si>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</si>
  <si>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</si>
  <si>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</si>
  <si>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</si>
  <si>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</si>
  <si>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</si>
  <si>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</si>
  <si>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</si>
  <si>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</si>
  <si>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</si>
  <si>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</si>
  <si>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</si>
  <si>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</si>
  <si>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</si>
  <si>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</si>
  <si>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</si>
  <si>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</si>
  <si>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</si>
  <si>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</si>
  <si>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</si>
  <si>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</si>
  <si>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</si>
  <si>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</si>
  <si>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</si>
  <si>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</si>
  <si>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</si>
  <si>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</si>
  <si>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</si>
  <si>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</si>
  <si>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</si>
  <si>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</si>
  <si>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</si>
  <si>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</si>
  <si>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</si>
  <si>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</si>
  <si>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</si>
  <si>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</si>
  <si>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</si>
  <si>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</si>
  <si>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</si>
  <si>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</si>
  <si>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</si>
  <si>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</si>
  <si>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</si>
  <si>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</si>
  <si>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</si>
  <si>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</si>
  <si>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</si>
  <si>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</si>
  <si>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</si>
  <si>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</si>
  <si>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</si>
  <si>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</si>
  <si>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</si>
  <si>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</si>
  <si>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</si>
  <si>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</si>
  <si>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</si>
  <si>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</si>
  <si>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</si>
  <si>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</si>
  <si>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</si>
  <si>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</si>
  <si>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</si>
  <si>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</si>
  <si>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</si>
  <si>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</si>
  <si>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</si>
  <si>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</si>
  <si>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</si>
  <si>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</si>
  <si>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</si>
  <si>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</si>
  <si>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</si>
  <si>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</si>
  <si>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</si>
  <si>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</si>
  <si>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</si>
  <si>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</si>
  <si>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</si>
  <si>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</si>
  <si>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</si>
  <si>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</si>
  <si>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</si>
  <si>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</si>
  <si>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</si>
  <si>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</si>
  <si>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</si>
  <si>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</si>
  <si>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</si>
  <si>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</si>
  <si>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</si>
  <si>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</si>
  <si>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</si>
  <si>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</si>
  <si>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</si>
  <si>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</si>
  <si>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</si>
  <si>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</si>
  <si>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</si>
  <si>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</si>
  <si>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</si>
  <si>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</si>
  <si>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</si>
  <si>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</si>
  <si>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</si>
  <si>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</si>
  <si>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</si>
  <si>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</si>
  <si>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</si>
  <si>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</si>
  <si>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</si>
  <si>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</si>
  <si>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</si>
  <si>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</si>
  <si>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</si>
  <si>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</si>
  <si>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</si>
  <si>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</si>
  <si>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</si>
  <si>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</si>
  <si>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</si>
  <si>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</si>
  <si>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</si>
  <si>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</si>
  <si>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</si>
  <si>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</si>
  <si>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</si>
  <si>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</si>
  <si>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</si>
  <si>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</si>
  <si>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</si>
  <si>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</si>
  <si>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</si>
  <si>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</si>
  <si>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</si>
  <si>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</si>
  <si>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</si>
  <si>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</si>
  <si>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</si>
  <si>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</si>
  <si>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</si>
  <si>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</si>
  <si>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</si>
  <si>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</si>
  <si>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</si>
  <si>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</si>
  <si>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</si>
  <si>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</si>
  <si>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</si>
  <si>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</si>
  <si>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</si>
  <si>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</si>
  <si>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</si>
  <si>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</si>
  <si>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</si>
  <si>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</si>
  <si>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</si>
  <si>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</si>
  <si>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</si>
  <si>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</si>
  <si>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</si>
  <si>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</si>
  <si>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</si>
  <si>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</si>
  <si>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</si>
  <si>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</si>
  <si>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</si>
  <si>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</si>
  <si>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</si>
  <si>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</si>
  <si>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</si>
  <si>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</si>
  <si>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</si>
  <si>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</si>
  <si>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</si>
  <si>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</si>
  <si>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</si>
  <si>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</si>
  <si>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</si>
  <si>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</si>
  <si>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</si>
  <si>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</si>
  <si>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</si>
  <si>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</si>
  <si>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</si>
  <si>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</si>
  <si>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</si>
  <si>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</si>
  <si>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</si>
  <si>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</si>
  <si>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</si>
  <si>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</si>
  <si>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</si>
  <si>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</si>
  <si>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</si>
  <si>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</si>
  <si>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</si>
  <si>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</si>
  <si>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</si>
  <si>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</si>
  <si>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</si>
  <si>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</si>
  <si>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</si>
  <si>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</si>
  <si>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</si>
  <si>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</si>
  <si>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</si>
  <si>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</si>
  <si>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</si>
  <si>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</si>
  <si>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</si>
  <si>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</si>
  <si>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</si>
  <si>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</si>
  <si>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</si>
  <si>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</si>
  <si>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</si>
  <si>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</si>
  <si>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</si>
  <si>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</si>
  <si>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</si>
  <si>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</si>
  <si>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</si>
  <si>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</si>
  <si>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</si>
  <si>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</si>
  <si>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</si>
  <si>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</si>
  <si>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</si>
  <si>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</si>
  <si>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</si>
  <si>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</si>
  <si>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</si>
  <si>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</si>
  <si>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</si>
  <si>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</si>
  <si>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</si>
  <si>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</si>
  <si>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</si>
  <si>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</si>
  <si>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</si>
  <si>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</si>
  <si>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</si>
  <si>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</si>
  <si>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</si>
  <si>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</si>
  <si>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</si>
  <si>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</si>
  <si>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</si>
  <si>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</si>
  <si>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</si>
  <si>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</si>
  <si>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</si>
  <si>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</si>
  <si>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</si>
  <si>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</si>
  <si>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</si>
  <si>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</si>
  <si>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</si>
  <si>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</si>
  <si>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</si>
  <si>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</si>
  <si>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</si>
  <si>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</si>
  <si>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</si>
  <si>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</si>
  <si>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</si>
  <si>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</si>
  <si>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</si>
  <si>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</si>
  <si>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</si>
  <si>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</si>
  <si>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</si>
  <si>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</si>
  <si>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</si>
  <si>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</si>
  <si>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</si>
  <si>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</si>
  <si>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</si>
  <si>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</si>
  <si>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</si>
  <si>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</si>
  <si>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</si>
  <si>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</si>
  <si>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</si>
  <si>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</si>
  <si>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</si>
  <si>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</si>
  <si>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</si>
  <si>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</si>
  <si>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</si>
  <si>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</si>
  <si>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</si>
  <si>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</si>
  <si>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</si>
  <si>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</si>
  <si>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</si>
  <si>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</si>
  <si>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</si>
  <si>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</si>
  <si>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</si>
  <si>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</si>
  <si>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</si>
  <si>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</si>
  <si>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</si>
  <si>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</si>
  <si>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</si>
  <si>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</si>
  <si>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</si>
  <si>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</si>
  <si>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</si>
  <si>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</si>
  <si>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</si>
  <si>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</si>
  <si>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</si>
  <si>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</si>
  <si>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</si>
  <si>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</si>
  <si>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</si>
  <si>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</si>
  <si>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</si>
  <si>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</si>
  <si>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</si>
  <si>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</si>
  <si>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</si>
  <si>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</si>
  <si>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</si>
  <si>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</si>
  <si>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</si>
  <si>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</si>
  <si>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</si>
  <si>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</si>
  <si>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</si>
  <si>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</si>
  <si>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</si>
  <si>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</si>
  <si>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</si>
  <si>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</si>
  <si>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</si>
  <si>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</si>
  <si>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</si>
  <si>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</si>
  <si>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</si>
  <si>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</si>
  <si>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</si>
  <si>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</si>
  <si>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</si>
  <si>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</si>
  <si>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</si>
  <si>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</si>
  <si>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</si>
  <si>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</si>
  <si>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</si>
  <si>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</si>
  <si>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</si>
  <si>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</si>
  <si>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</si>
  <si>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</si>
  <si>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</si>
  <si>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</si>
  <si>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</si>
  <si>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</si>
  <si>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</si>
  <si>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</si>
  <si>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</si>
  <si>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</si>
  <si>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</si>
  <si>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</si>
  <si>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</si>
  <si>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</si>
  <si>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</si>
  <si>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</si>
  <si>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</si>
  <si>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</si>
  <si>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</si>
  <si>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</si>
  <si>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</si>
  <si>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</si>
  <si>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</si>
  <si>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</si>
  <si>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</si>
  <si>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</si>
  <si>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</si>
  <si>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</si>
  <si>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</si>
  <si>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</si>
  <si>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</si>
  <si>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</si>
  <si>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</si>
  <si>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</si>
  <si>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</si>
  <si>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</si>
  <si>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</si>
  <si>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</si>
  <si>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</si>
  <si>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</si>
  <si>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</si>
  <si>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</si>
  <si>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</si>
  <si>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</si>
  <si>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</si>
  <si>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</si>
  <si>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</si>
  <si>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</si>
  <si>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</si>
  <si>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</si>
  <si>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</si>
  <si>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</si>
  <si>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</si>
  <si>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</si>
  <si>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</si>
  <si>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</si>
  <si>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</si>
  <si>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</si>
  <si>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</si>
  <si>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</si>
  <si>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</si>
  <si>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</si>
  <si>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</si>
  <si>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</si>
  <si>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</si>
  <si>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</si>
  <si>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</si>
  <si>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</si>
  <si>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</si>
  <si>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</si>
  <si>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</si>
  <si>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</si>
  <si>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</si>
  <si>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</si>
  <si>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</si>
  <si>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</si>
  <si>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</si>
  <si>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</si>
  <si>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</si>
  <si>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</si>
  <si>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</si>
  <si>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</si>
  <si>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</si>
  <si>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</si>
  <si>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</si>
  <si>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</si>
  <si>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</si>
  <si>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</si>
  <si>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</si>
  <si>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</si>
  <si>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</si>
  <si>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</si>
  <si>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</si>
  <si>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</si>
  <si>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</si>
  <si>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</si>
  <si>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</si>
  <si>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</si>
  <si>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</si>
  <si>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</si>
  <si>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</si>
  <si>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</si>
  <si>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</si>
  <si>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</si>
  <si>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</si>
  <si>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</si>
  <si>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</si>
  <si>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</si>
  <si>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</si>
  <si>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</si>
  <si>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</si>
  <si>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</si>
  <si>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</si>
  <si>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</si>
  <si>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</si>
  <si>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</si>
  <si>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</si>
  <si>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</si>
  <si>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</si>
  <si>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</si>
  <si>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</si>
  <si>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</si>
  <si>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</si>
  <si>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</si>
  <si>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</si>
  <si>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</si>
  <si>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</si>
  <si>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</si>
  <si>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</si>
  <si>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</si>
  <si>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</si>
  <si>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</si>
  <si>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</si>
  <si>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</si>
  <si>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</si>
  <si>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</si>
  <si>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</si>
  <si>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</si>
  <si>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</si>
  <si>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</si>
  <si>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</si>
  <si>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</si>
  <si>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</si>
  <si>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</si>
  <si>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</si>
  <si>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</si>
  <si>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</si>
  <si>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</si>
  <si>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</si>
  <si>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</si>
  <si>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</si>
  <si>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</si>
  <si>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</si>
  <si>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</si>
  <si>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</si>
  <si>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</si>
  <si>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</si>
  <si>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</si>
  <si>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</si>
  <si>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</si>
  <si>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</si>
  <si>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</si>
  <si>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</si>
  <si>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</si>
  <si>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</si>
  <si>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</si>
  <si>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</si>
  <si>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</si>
  <si>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</si>
  <si>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</si>
  <si>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</si>
  <si>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</si>
  <si>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</si>
  <si>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</si>
  <si>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</si>
  <si>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</si>
  <si>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</si>
  <si>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</si>
  <si>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</si>
  <si>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</si>
  <si>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</si>
  <si>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</si>
  <si>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</si>
  <si>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</si>
  <si>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</si>
  <si>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</si>
  <si>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</si>
  <si>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</si>
  <si>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</si>
  <si>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</si>
  <si>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</si>
  <si>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</si>
  <si>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</si>
  <si>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</si>
  <si>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</si>
  <si>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</si>
  <si>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</si>
  <si>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</si>
  <si>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</si>
  <si>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</si>
  <si>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</si>
  <si>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</si>
  <si>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</si>
  <si>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</si>
  <si>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</si>
  <si>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</si>
  <si>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</si>
  <si>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</si>
  <si>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</si>
  <si>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</si>
  <si>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</si>
  <si>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</si>
  <si>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</si>
  <si>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</si>
  <si>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</si>
  <si>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</si>
  <si>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</si>
  <si>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</si>
  <si>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</si>
  <si>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</si>
  <si>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</si>
  <si>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</si>
  <si>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</si>
  <si>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</si>
  <si>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</si>
  <si>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</si>
  <si>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</si>
  <si>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</si>
  <si>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</si>
  <si>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</si>
  <si>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</si>
  <si>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</si>
  <si>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</si>
  <si>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</si>
  <si>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</si>
  <si>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</si>
  <si>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</si>
  <si>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</si>
  <si>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</si>
  <si>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</si>
  <si>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</si>
  <si>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</si>
  <si>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</si>
  <si>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</si>
  <si>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</si>
  <si>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</si>
  <si>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</si>
  <si>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</si>
  <si>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</si>
  <si>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</si>
  <si>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</si>
  <si>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</si>
  <si>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</si>
  <si>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</si>
  <si>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</si>
  <si>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</si>
  <si>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</si>
  <si>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</si>
  <si>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</si>
  <si>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</si>
  <si>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</si>
  <si>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</si>
  <si>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</si>
  <si>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</si>
  <si>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</si>
  <si>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</si>
  <si>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</si>
  <si>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</si>
  <si>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</si>
  <si>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</si>
  <si>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</si>
  <si>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</si>
  <si>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</si>
  <si>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</si>
  <si>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</si>
  <si>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</si>
  <si>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</si>
  <si>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</si>
  <si>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</si>
  <si>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</si>
  <si>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</si>
  <si>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</si>
  <si>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</si>
  <si>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</si>
  <si>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</si>
  <si>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</si>
  <si>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</si>
  <si>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</si>
  <si>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</si>
  <si>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</si>
  <si>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</si>
  <si>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</si>
  <si>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</si>
  <si>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</si>
  <si>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</si>
  <si>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</si>
  <si>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</si>
  <si>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</si>
  <si>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</si>
  <si>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</si>
  <si>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</si>
  <si>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</si>
  <si>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</si>
  <si>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</si>
  <si>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</si>
  <si>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</si>
  <si>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</si>
  <si>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</si>
  <si>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</si>
  <si>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</si>
  <si>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</si>
  <si>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</si>
  <si>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</si>
  <si>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</si>
  <si>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</si>
  <si>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</si>
  <si>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</si>
  <si>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</si>
  <si>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</si>
  <si>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</si>
  <si>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</si>
  <si>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</si>
  <si>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</si>
  <si>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</si>
  <si>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</si>
  <si>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</si>
  <si>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</si>
  <si>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</si>
  <si>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</si>
  <si>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</si>
  <si>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</si>
  <si>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</si>
  <si>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</si>
  <si>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</si>
  <si>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</si>
  <si>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</si>
  <si>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</si>
  <si>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</si>
  <si>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</si>
  <si>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</si>
  <si>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</si>
  <si>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</si>
  <si>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</si>
  <si>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</si>
  <si>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</si>
  <si>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</si>
  <si>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</si>
  <si>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</si>
  <si>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</si>
  <si>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</si>
  <si>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</si>
  <si>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</si>
  <si>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</si>
  <si>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</si>
  <si>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</si>
  <si>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</si>
  <si>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</si>
  <si>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</si>
  <si>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</si>
  <si>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</si>
  <si>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</si>
  <si>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</si>
  <si>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</si>
  <si>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</si>
  <si>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</si>
  <si>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</si>
  <si>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</si>
  <si>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</si>
  <si>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</si>
  <si>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</si>
  <si>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</si>
  <si>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</si>
  <si>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</si>
  <si>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</si>
  <si>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</si>
  <si>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</si>
  <si>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</si>
  <si>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</si>
  <si>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</si>
  <si>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</si>
  <si>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</si>
  <si>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</si>
  <si>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</si>
  <si>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</si>
  <si>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</si>
  <si>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</si>
  <si>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</si>
  <si>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</si>
  <si>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</si>
  <si>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</si>
  <si>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</si>
  <si>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</si>
  <si>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</si>
  <si>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</si>
  <si>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</si>
  <si>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</si>
  <si>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</si>
  <si>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</si>
  <si>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</si>
  <si>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</si>
  <si>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</si>
  <si>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</si>
  <si>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</si>
  <si>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</si>
  <si>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</si>
  <si>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</si>
  <si>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</si>
  <si>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</si>
  <si>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</si>
  <si>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</si>
  <si>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</si>
  <si>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</si>
  <si>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</si>
  <si>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</si>
  <si>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</si>
  <si>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</si>
  <si>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</si>
  <si>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</si>
  <si>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</si>
  <si>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</si>
  <si>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</si>
  <si>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</si>
  <si>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</si>
  <si>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</si>
  <si>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</si>
  <si>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</si>
  <si>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</si>
  <si>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</si>
  <si>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</si>
  <si>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</si>
  <si>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</si>
  <si>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</si>
  <si>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</si>
  <si>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</si>
  <si>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</si>
  <si>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</si>
  <si>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</si>
  <si>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</si>
  <si>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</si>
  <si>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</si>
  <si>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</si>
  <si>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</si>
  <si>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</si>
  <si>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</si>
  <si>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</si>
  <si>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</si>
  <si>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</si>
  <si>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</si>
  <si>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</si>
  <si>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</si>
  <si>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</si>
  <si>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</si>
  <si>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</si>
  <si>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</si>
  <si>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</si>
  <si>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</si>
  <si>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</si>
  <si>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</si>
  <si>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</si>
  <si>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</si>
  <si>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</si>
  <si>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</si>
  <si>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</si>
  <si>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</si>
  <si>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</si>
  <si>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</si>
  <si>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</si>
  <si>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</si>
  <si>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</si>
  <si>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</si>
  <si>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</si>
  <si>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</si>
  <si>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</si>
  <si>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</si>
  <si>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</si>
  <si>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</si>
  <si>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</si>
  <si>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</si>
  <si>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</si>
  <si>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</si>
  <si>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</si>
  <si>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</si>
  <si>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</si>
  <si>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</si>
  <si>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</si>
  <si>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</si>
  <si>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</si>
  <si>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</si>
  <si>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</si>
  <si>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</si>
  <si>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</si>
  <si>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</si>
  <si>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</si>
  <si>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</si>
  <si>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</si>
  <si>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</si>
  <si>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</si>
  <si>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</si>
  <si>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</si>
  <si>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</si>
  <si>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</si>
  <si>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</si>
  <si>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</si>
  <si>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</si>
  <si>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</si>
  <si>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</si>
  <si>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</si>
  <si>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</si>
  <si>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</si>
  <si>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</si>
  <si>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</si>
  <si>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</si>
  <si>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</si>
  <si>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</si>
  <si>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</si>
  <si>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</si>
  <si>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</si>
  <si>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</si>
  <si>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</si>
  <si>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</si>
  <si>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</si>
  <si>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</si>
  <si>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</si>
  <si>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</si>
  <si>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</si>
  <si>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</si>
  <si>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</si>
  <si>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</si>
  <si>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</si>
  <si>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</si>
  <si>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</si>
  <si>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</si>
  <si>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</si>
  <si>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</si>
  <si>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</si>
  <si>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</si>
  <si>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</si>
  <si>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</si>
  <si>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</si>
  <si>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</si>
  <si>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</si>
  <si>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</si>
  <si>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</si>
  <si>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</si>
  <si>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</si>
  <si>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</si>
  <si>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</si>
  <si>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</si>
  <si>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</si>
  <si>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</si>
  <si>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</si>
  <si>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</si>
  <si>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</si>
  <si>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</si>
  <si>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</si>
  <si>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</si>
  <si>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</si>
  <si>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</si>
  <si>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</si>
  <si>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</si>
  <si>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</si>
  <si>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</si>
  <si>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</si>
  <si>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</si>
  <si>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</si>
  <si>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</si>
  <si>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</si>
  <si>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</si>
  <si>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</si>
  <si>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</si>
  <si>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</si>
  <si>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</si>
  <si>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</si>
  <si>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</si>
  <si>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</si>
  <si>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</si>
  <si>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</si>
  <si>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</si>
  <si>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</si>
  <si>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</si>
  <si>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</si>
  <si>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</si>
  <si>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</si>
  <si>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</si>
  <si>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</si>
  <si>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</si>
  <si>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</si>
  <si>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</si>
  <si>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</si>
  <si>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</si>
  <si>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</si>
  <si>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</si>
  <si>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</si>
  <si>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</si>
  <si>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</si>
  <si>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</si>
  <si>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</si>
  <si>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</si>
  <si>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</si>
  <si>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</si>
  <si>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</si>
  <si>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</si>
  <si>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</si>
  <si>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</si>
  <si>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</si>
  <si>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</si>
  <si>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</si>
  <si>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</si>
  <si>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</si>
  <si>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</si>
  <si>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</si>
  <si>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</si>
  <si>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</si>
  <si>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</si>
  <si>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</si>
  <si>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</si>
  <si>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</si>
  <si>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</si>
  <si>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</si>
  <si>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</si>
  <si>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</si>
  <si>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</si>
  <si>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</si>
  <si>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</si>
  <si>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</si>
  <si>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</si>
  <si>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</si>
  <si>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</si>
  <si>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</si>
  <si>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</si>
  <si>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</si>
  <si>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</si>
  <si>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</si>
  <si>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</si>
  <si>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</si>
  <si>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</si>
  <si>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</si>
  <si>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</si>
  <si>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</si>
  <si>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</si>
  <si>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</si>
  <si>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</si>
  <si>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</si>
  <si>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</si>
  <si>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</si>
  <si>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</si>
  <si>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</si>
  <si>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</si>
  <si>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</si>
  <si>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</si>
  <si>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</si>
  <si>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</si>
  <si>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</si>
  <si>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</si>
  <si>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</si>
  <si>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</si>
  <si>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</si>
  <si>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</si>
  <si>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</si>
  <si>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</si>
  <si>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</si>
  <si>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</si>
  <si>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</si>
  <si>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</si>
  <si>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</si>
  <si>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</si>
  <si>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</si>
  <si>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</si>
  <si>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</si>
  <si>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</si>
  <si>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</si>
  <si>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</si>
  <si>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</si>
  <si>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</si>
  <si>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</si>
  <si>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</si>
  <si>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</si>
  <si>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</si>
  <si>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</si>
  <si>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</si>
  <si>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</si>
  <si>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</si>
  <si>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</si>
  <si>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</si>
  <si>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</si>
  <si>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</si>
  <si>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</si>
  <si>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</si>
  <si>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</si>
  <si>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</si>
  <si>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</si>
  <si>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</si>
  <si>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</si>
  <si>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</si>
  <si>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</si>
  <si>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</si>
  <si>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</si>
  <si>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</si>
  <si>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</si>
  <si>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</si>
  <si>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</si>
  <si>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</si>
  <si>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</si>
  <si>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</si>
  <si>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</si>
  <si>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</si>
  <si>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</si>
  <si>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</si>
  <si>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</si>
  <si>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</si>
  <si>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</si>
  <si>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</si>
  <si>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</si>
  <si>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</si>
  <si>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</si>
  <si>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</si>
  <si>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</si>
  <si>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</si>
  <si>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</si>
  <si>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</si>
  <si>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</si>
  <si>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</si>
  <si>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</si>
  <si>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</si>
  <si>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</si>
  <si>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</si>
  <si>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</si>
  <si>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</si>
  <si>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</si>
  <si>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</si>
  <si>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</si>
  <si>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</si>
  <si>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</si>
  <si>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</si>
  <si>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</si>
  <si>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</si>
  <si>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</si>
  <si>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</si>
  <si>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</si>
  <si>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</si>
  <si>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</si>
  <si>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</si>
  <si>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</si>
  <si>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</si>
  <si>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</si>
  <si>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</si>
  <si>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</si>
  <si>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</si>
  <si>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</si>
  <si>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</si>
  <si>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</si>
  <si>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</si>
  <si>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</si>
  <si>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</si>
  <si>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</si>
  <si>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</si>
  <si>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</si>
  <si>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</si>
  <si>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</si>
  <si>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</si>
  <si>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</si>
  <si>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</si>
  <si>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</si>
  <si>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</si>
  <si>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</si>
  <si>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</si>
  <si>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</si>
  <si>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</si>
  <si>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</si>
  <si>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</si>
  <si>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</si>
  <si>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</si>
  <si>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</si>
  <si>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</si>
  <si>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</si>
  <si>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</si>
  <si>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</si>
  <si>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</si>
  <si>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</si>
  <si>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</si>
  <si>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</si>
  <si>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</si>
  <si>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</si>
  <si>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</si>
  <si>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</si>
  <si>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</si>
  <si>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</si>
  <si>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</si>
  <si>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</si>
  <si>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</si>
  <si>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</si>
  <si>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</si>
  <si>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</si>
  <si>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</si>
  <si>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</si>
  <si>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</si>
  <si>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</si>
  <si>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</si>
  <si>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</si>
  <si>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</si>
  <si>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</si>
  <si>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</si>
  <si>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</si>
  <si>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</si>
  <si>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</si>
  <si>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</si>
  <si>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</si>
  <si>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</si>
  <si>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</si>
  <si>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</si>
  <si>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</si>
  <si>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</si>
  <si>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</si>
  <si>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</si>
  <si>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</si>
  <si>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</si>
  <si>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</si>
  <si>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</si>
  <si>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</si>
  <si>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</si>
  <si>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</si>
  <si>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</si>
  <si>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</si>
  <si>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</si>
  <si>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</si>
  <si>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</si>
  <si>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</si>
  <si>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</si>
  <si>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</si>
  <si>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</si>
  <si>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</si>
  <si>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</si>
  <si>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</si>
  <si>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</si>
  <si>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</si>
  <si>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</si>
  <si>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</si>
  <si>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</si>
  <si>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</si>
  <si>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</si>
  <si>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</si>
  <si>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</si>
  <si>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</si>
  <si>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</si>
  <si>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</si>
  <si>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</si>
  <si>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</si>
  <si>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</si>
  <si>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</si>
  <si>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</si>
  <si>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</si>
  <si>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</si>
  <si>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</si>
  <si>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</si>
  <si>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</si>
  <si>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</si>
  <si>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</si>
  <si>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</si>
  <si>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</si>
  <si>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</si>
  <si>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</si>
  <si>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</si>
  <si>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</si>
  <si>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</si>
  <si>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</si>
  <si>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</si>
  <si>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</si>
  <si>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</si>
  <si>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</si>
  <si>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</si>
  <si>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</si>
  <si>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</si>
  <si>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</si>
  <si>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</si>
  <si>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</si>
  <si>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</si>
  <si>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</si>
  <si>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</si>
  <si>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</si>
  <si>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</si>
  <si>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</si>
  <si>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</si>
  <si>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</si>
  <si>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</si>
  <si>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</si>
  <si>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</si>
  <si>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</si>
  <si>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</si>
  <si>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</si>
  <si>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</si>
  <si>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</si>
  <si>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</si>
  <si>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</si>
  <si>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</si>
  <si>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</si>
  <si>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</si>
  <si>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</si>
  <si>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</si>
  <si>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</si>
  <si>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</si>
  <si>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</si>
  <si>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</si>
  <si>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</si>
  <si>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</si>
  <si>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</si>
  <si>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</si>
  <si>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</si>
  <si>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</si>
  <si>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</si>
  <si>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</si>
  <si>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</si>
  <si>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</si>
  <si>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</si>
  <si>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</si>
  <si>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</si>
  <si>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</si>
  <si>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</si>
  <si>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</si>
  <si>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</si>
  <si>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</si>
  <si>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</si>
  <si>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</si>
  <si>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</si>
  <si>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</si>
  <si>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</si>
  <si>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</si>
  <si>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</si>
  <si>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</si>
  <si>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</si>
  <si>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</si>
  <si>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</si>
  <si>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</si>
  <si>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</si>
  <si>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</si>
  <si>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</si>
  <si>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</si>
  <si>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</si>
  <si>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</si>
  <si>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</si>
  <si>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</si>
  <si>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</si>
  <si>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</si>
  <si>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</si>
  <si>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</si>
  <si>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</si>
  <si>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</si>
  <si>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</si>
  <si>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</si>
  <si>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</si>
  <si>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</si>
  <si>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</si>
  <si>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</si>
  <si>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</si>
  <si>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</si>
  <si>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</si>
  <si>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</si>
  <si>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</si>
  <si>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</si>
  <si>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</si>
  <si>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</si>
  <si>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</si>
  <si>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</si>
  <si>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</si>
  <si>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</si>
  <si>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</si>
  <si>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</si>
  <si>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</si>
  <si>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</si>
  <si>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</si>
  <si>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</si>
  <si>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</si>
  <si>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</si>
  <si>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</si>
  <si>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</si>
  <si>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</si>
  <si>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</si>
  <si>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</si>
  <si>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</si>
  <si>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</si>
  <si>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</si>
  <si>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</si>
  <si>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</si>
  <si>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</si>
  <si>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</si>
  <si>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</si>
  <si>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</si>
  <si>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</si>
  <si>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</si>
  <si>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</si>
  <si>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</si>
  <si>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</si>
  <si>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</si>
  <si>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</si>
  <si>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</si>
  <si>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</si>
  <si>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</si>
  <si>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</si>
  <si>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</si>
  <si>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</si>
  <si>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</si>
  <si>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</si>
  <si>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</si>
  <si>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</si>
  <si>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</si>
  <si>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</si>
  <si>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</si>
  <si>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</si>
  <si>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</si>
  <si>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</si>
  <si>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</si>
  <si>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</si>
  <si>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</si>
  <si>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</si>
  <si>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</si>
  <si>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</si>
  <si>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</si>
  <si>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</si>
  <si>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</si>
  <si>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</si>
  <si>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</si>
  <si>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</si>
  <si>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</si>
  <si>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</si>
  <si>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</si>
  <si>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</si>
  <si>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</si>
  <si>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</si>
  <si>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</si>
  <si>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</si>
  <si>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</si>
  <si>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</si>
  <si>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</si>
  <si>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</si>
  <si>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</si>
  <si>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</si>
  <si>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</si>
  <si>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</si>
  <si>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</si>
  <si>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</si>
  <si>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</si>
  <si>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</si>
  <si>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</si>
  <si>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</si>
  <si>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</si>
  <si>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</si>
  <si>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</si>
  <si>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</si>
  <si>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</si>
  <si>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</si>
  <si>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</si>
  <si>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</si>
  <si>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</si>
  <si>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</si>
  <si>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</si>
  <si>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</si>
  <si>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</si>
  <si>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</si>
  <si>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</si>
  <si>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</si>
  <si>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</si>
  <si>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</si>
  <si>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</si>
  <si>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</si>
  <si>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</si>
  <si>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</si>
  <si>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</si>
  <si>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</si>
  <si>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</si>
  <si>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</si>
  <si>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</si>
  <si>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</si>
  <si>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</si>
  <si>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</si>
  <si>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</si>
  <si>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</si>
  <si>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</si>
  <si>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</si>
  <si>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</si>
  <si>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</si>
  <si>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</si>
  <si>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</si>
  <si>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</si>
  <si>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</si>
  <si>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</si>
  <si>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</si>
  <si>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</si>
  <si>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</si>
  <si>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</si>
  <si>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</si>
  <si>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</si>
  <si>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</si>
  <si>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</si>
  <si>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</si>
  <si>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</si>
  <si>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</si>
  <si>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</si>
  <si>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</si>
  <si>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</si>
  <si>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</si>
  <si>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</si>
  <si>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</si>
  <si>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</si>
  <si>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</si>
  <si>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</si>
  <si>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</si>
  <si>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</si>
  <si>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</si>
  <si>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</si>
  <si>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</si>
  <si>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</si>
  <si>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</si>
  <si>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</si>
  <si>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</si>
  <si>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</si>
  <si>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</si>
  <si>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</si>
  <si>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</si>
  <si>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</si>
  <si>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</si>
  <si>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</si>
  <si>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</si>
  <si>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</si>
  <si>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</si>
  <si>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</si>
  <si>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</si>
  <si>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</si>
  <si>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</si>
  <si>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</si>
  <si>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</si>
  <si>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</si>
  <si>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</si>
  <si>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</si>
  <si>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</si>
  <si>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</si>
  <si>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</si>
  <si>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</si>
  <si>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</si>
  <si>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</si>
  <si>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</si>
  <si>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</si>
  <si>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</si>
  <si>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</si>
  <si>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</si>
  <si>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</si>
  <si>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</si>
  <si>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</si>
  <si>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</si>
  <si>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</si>
  <si>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</si>
  <si>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</si>
  <si>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</si>
  <si>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</si>
  <si>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</si>
  <si>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</si>
  <si>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</si>
  <si>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</si>
  <si>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</si>
  <si>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</si>
  <si>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</si>
  <si>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</si>
  <si>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</si>
  <si>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</si>
  <si>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</si>
  <si>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</si>
  <si>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</si>
  <si>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</si>
  <si>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</si>
  <si>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</si>
  <si>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</si>
  <si>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</si>
  <si>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</si>
  <si>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</si>
  <si>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</si>
  <si>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</si>
  <si>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</si>
  <si>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</si>
  <si>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</si>
  <si>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</si>
  <si>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</si>
  <si>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</si>
  <si>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</si>
  <si>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</si>
  <si>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</si>
  <si>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</si>
  <si>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</si>
  <si>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</si>
  <si>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</si>
  <si>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</si>
  <si>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</si>
  <si>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</si>
  <si>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</si>
  <si>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</si>
  <si>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</si>
  <si>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</si>
  <si>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</si>
  <si>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</si>
  <si>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</si>
  <si>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</si>
  <si>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</si>
  <si>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</si>
  <si>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</si>
  <si>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</si>
  <si>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</si>
  <si>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</si>
  <si>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</si>
  <si>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</si>
  <si>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</si>
  <si>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</si>
  <si>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</si>
  <si>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</si>
  <si>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</si>
  <si>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</si>
  <si>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</si>
  <si>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</si>
  <si>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</si>
  <si>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</si>
  <si>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</si>
  <si>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</si>
  <si>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</si>
  <si>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</si>
  <si>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</si>
  <si>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</si>
  <si>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</si>
  <si>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</si>
  <si>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</si>
  <si>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</si>
  <si>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</si>
  <si>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</si>
  <si>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</si>
  <si>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</si>
  <si>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</si>
  <si>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</si>
  <si>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</si>
  <si>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</si>
  <si>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</si>
  <si>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</si>
  <si>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</si>
  <si>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</si>
  <si>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</si>
  <si>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</si>
  <si>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</si>
  <si>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</si>
  <si>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</si>
  <si>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</si>
  <si>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</si>
  <si>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</si>
  <si>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</si>
  <si>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</si>
  <si>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</si>
  <si>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</si>
  <si>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</si>
  <si>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</si>
  <si>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</si>
  <si>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</si>
  <si>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</si>
  <si>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</si>
  <si>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</si>
  <si>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</si>
  <si>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</si>
  <si>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</si>
  <si>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</si>
  <si>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</si>
  <si>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</si>
  <si>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</si>
  <si>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</si>
  <si>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</si>
  <si>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</si>
  <si>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</si>
  <si>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</si>
  <si>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</si>
  <si>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</si>
  <si>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</si>
  <si>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</si>
  <si>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</si>
  <si>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</si>
  <si>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</si>
  <si>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</si>
  <si>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</si>
  <si>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</si>
  <si>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</si>
  <si>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</si>
  <si>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</si>
  <si>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</si>
  <si>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</si>
  <si>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</si>
  <si>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</si>
  <si>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</si>
  <si>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</si>
  <si>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</si>
  <si>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</si>
  <si>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</si>
  <si>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</si>
  <si>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</si>
  <si>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</si>
  <si>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</si>
  <si>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</si>
  <si>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</si>
  <si>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</si>
  <si>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</si>
  <si>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</si>
  <si>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</si>
  <si>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</si>
  <si>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</si>
  <si>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</si>
  <si>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</si>
  <si>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</si>
  <si>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</si>
  <si>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</si>
  <si>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</si>
  <si>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</si>
  <si>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</si>
  <si>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</si>
  <si>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</si>
  <si>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</si>
  <si>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</si>
  <si>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</si>
  <si>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</si>
  <si>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</si>
  <si>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</si>
  <si>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</si>
  <si>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</si>
  <si>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</si>
  <si>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</si>
  <si>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</si>
  <si>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</si>
  <si>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</si>
  <si>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</si>
  <si>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</si>
  <si>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</si>
  <si>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</si>
  <si>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</si>
  <si>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</si>
  <si>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</si>
  <si>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</si>
  <si>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</si>
  <si>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</si>
  <si>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</si>
  <si>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</si>
  <si>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</si>
  <si>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</si>
  <si>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</si>
  <si>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</si>
  <si>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</si>
  <si>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</si>
  <si>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</si>
  <si>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</si>
  <si>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</si>
  <si>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</si>
  <si>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</si>
  <si>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</si>
  <si>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</si>
  <si>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</si>
  <si>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</si>
  <si>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</si>
  <si>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</si>
  <si>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</si>
  <si>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</si>
  <si>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</si>
  <si>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</si>
  <si>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</si>
  <si>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</si>
  <si>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</si>
  <si>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</si>
  <si>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</si>
  <si>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</si>
  <si>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</si>
  <si>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</si>
  <si>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</si>
  <si>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</si>
  <si>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</si>
  <si>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</si>
  <si>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</si>
  <si>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</si>
  <si>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</si>
  <si>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</si>
  <si>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</si>
  <si>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</si>
  <si>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</si>
  <si>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</si>
  <si>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</si>
  <si>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</si>
  <si>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</si>
  <si>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</si>
  <si>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</si>
  <si>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</si>
  <si>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</si>
  <si>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</si>
  <si>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</si>
  <si>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</si>
  <si>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</si>
  <si>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</si>
  <si>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</si>
  <si>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</si>
  <si>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</si>
  <si>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</si>
  <si>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</si>
  <si>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</si>
  <si>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</si>
  <si>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</si>
  <si>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</si>
  <si>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</si>
  <si>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</si>
  <si>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</si>
  <si>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</si>
  <si>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</si>
  <si>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</si>
  <si>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</si>
  <si>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</si>
  <si>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</si>
  <si>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</si>
  <si>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</si>
  <si>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</si>
  <si>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</si>
  <si>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</si>
  <si>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</si>
  <si>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</si>
  <si>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</si>
  <si>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</si>
  <si>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</si>
  <si>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</si>
  <si>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</si>
  <si>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</si>
  <si>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</si>
  <si>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</si>
  <si>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</si>
  <si>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</si>
  <si>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</si>
  <si>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</si>
  <si>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</si>
  <si>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</si>
  <si>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</si>
  <si>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</si>
  <si>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</si>
  <si>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</si>
  <si>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</si>
  <si>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</si>
  <si>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</si>
  <si>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</si>
  <si>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</si>
  <si>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</si>
  <si>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</si>
  <si>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</si>
  <si>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</si>
  <si>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</si>
  <si>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</si>
  <si>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</si>
  <si>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</si>
  <si>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</si>
  <si>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</si>
  <si>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</si>
  <si>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</si>
  <si>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</si>
  <si>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</si>
  <si>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</si>
  <si>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</si>
  <si>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</si>
  <si>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</si>
  <si>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</si>
  <si>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</si>
  <si>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</si>
  <si>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</si>
  <si>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</si>
  <si>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</si>
  <si>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</si>
  <si>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</si>
  <si>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</si>
  <si>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</si>
  <si>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</si>
  <si>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</si>
  <si>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</si>
  <si>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</si>
  <si>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</si>
  <si>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</si>
  <si>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</si>
  <si>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</si>
  <si>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</si>
  <si>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</si>
  <si>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</si>
  <si>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</si>
  <si>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</si>
  <si>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</si>
  <si>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</si>
  <si>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</si>
  <si>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</si>
  <si>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</si>
  <si>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</si>
  <si>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</si>
  <si>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</si>
  <si>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</si>
  <si>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</si>
  <si>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</si>
  <si>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</si>
  <si>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</si>
  <si>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</si>
  <si>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</si>
  <si>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</si>
  <si>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</si>
  <si>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</si>
  <si>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</si>
  <si>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</si>
  <si>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</si>
  <si>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</si>
  <si>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</si>
  <si>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</si>
  <si>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</si>
  <si>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</si>
  <si>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</si>
  <si>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</si>
  <si>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</si>
  <si>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</si>
  <si>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</si>
  <si>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</si>
  <si>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</si>
  <si>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</si>
  <si>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</si>
  <si>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</si>
  <si>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</si>
  <si>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</si>
  <si>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</si>
  <si>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</si>
  <si>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</si>
  <si>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</si>
  <si>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</si>
  <si>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</si>
  <si>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</si>
  <si>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</si>
  <si>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</si>
  <si>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</si>
  <si>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</si>
  <si>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</si>
  <si>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</si>
  <si>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</si>
  <si>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</si>
  <si>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</si>
  <si>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</si>
  <si>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</si>
  <si>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</si>
  <si>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</si>
  <si>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</si>
  <si>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</si>
  <si>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</si>
  <si>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</si>
  <si>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</si>
  <si>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</si>
  <si>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</si>
  <si>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</si>
  <si>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</si>
  <si>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</si>
  <si>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</si>
  <si>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</si>
  <si>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</si>
  <si>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</si>
  <si>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</si>
  <si>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</si>
  <si>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</si>
  <si>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</si>
  <si>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</si>
  <si>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</si>
  <si>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</si>
  <si>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</si>
  <si>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</si>
  <si>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</si>
  <si>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</si>
  <si>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</si>
  <si>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</si>
  <si>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</si>
  <si>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</si>
  <si>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</si>
  <si>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</si>
  <si>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</si>
  <si>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</si>
  <si>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</si>
  <si>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</si>
  <si>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</si>
  <si>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</si>
  <si>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</si>
  <si>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</si>
  <si>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</si>
  <si>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</si>
  <si>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</si>
  <si>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</si>
  <si>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</si>
  <si>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</si>
  <si>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</si>
  <si>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</si>
  <si>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</si>
  <si>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</si>
  <si>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</si>
  <si>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</si>
  <si>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</si>
  <si>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</si>
  <si>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</si>
  <si>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</si>
  <si>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</si>
  <si>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</si>
  <si>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</si>
  <si>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</si>
  <si>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</si>
  <si>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</si>
  <si>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</si>
  <si>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</si>
  <si>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</si>
  <si>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</si>
  <si>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</si>
  <si>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</si>
  <si>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</si>
  <si>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</si>
  <si>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</si>
  <si>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</si>
  <si>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</si>
  <si>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</si>
  <si>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</si>
  <si>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</si>
  <si>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</si>
  <si>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</si>
  <si>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</si>
  <si>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</si>
  <si>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</si>
  <si>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</si>
  <si>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</si>
  <si>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</si>
  <si>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</si>
  <si>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</si>
  <si>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</si>
  <si>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</si>
  <si>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</si>
  <si>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</si>
  <si>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</si>
  <si>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</si>
  <si>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</si>
  <si>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</si>
  <si>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</si>
  <si>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</si>
  <si>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</si>
  <si>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</si>
  <si>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</si>
  <si>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</si>
  <si>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</si>
  <si>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</si>
  <si>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</si>
  <si>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</si>
  <si>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</si>
  <si>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</si>
  <si>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</si>
  <si>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</si>
  <si>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</si>
  <si>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</si>
  <si>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</si>
  <si>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</si>
  <si>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</si>
  <si>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</si>
  <si>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</si>
  <si>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</si>
  <si>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</si>
  <si>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</si>
  <si>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</si>
  <si>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</si>
  <si>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</si>
  <si>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</si>
  <si>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</si>
  <si>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</si>
  <si>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</si>
  <si>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</si>
  <si>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</si>
  <si>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</si>
  <si>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</si>
  <si>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</si>
  <si>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</si>
  <si>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</si>
  <si>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</si>
  <si>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</si>
  <si>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</si>
  <si>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</si>
  <si>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</si>
  <si>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</si>
  <si>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</si>
  <si>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</si>
  <si>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</si>
  <si>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</si>
  <si>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</si>
  <si>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</si>
  <si>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</si>
  <si>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</si>
  <si>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</si>
  <si>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</si>
  <si>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</si>
  <si>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</si>
  <si>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</si>
  <si>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</si>
  <si>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</si>
  <si>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</si>
  <si>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</si>
  <si>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</si>
  <si>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</si>
  <si>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</si>
  <si>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</si>
  <si>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</si>
  <si>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</si>
  <si>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</si>
  <si>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</si>
  <si>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</si>
  <si>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</si>
  <si>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</si>
  <si>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</si>
  <si>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</si>
  <si>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</si>
  <si>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</si>
  <si>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</si>
  <si>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</si>
  <si>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</si>
  <si>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</si>
  <si>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</si>
  <si>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</si>
  <si>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</si>
  <si>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</si>
  <si>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</si>
  <si>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</si>
  <si>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</si>
  <si>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</si>
  <si>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</si>
  <si>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</si>
  <si>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</si>
  <si>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</si>
  <si>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</si>
  <si>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</si>
  <si>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</si>
  <si>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</si>
  <si>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</si>
  <si>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</si>
  <si>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</si>
  <si>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</si>
  <si>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</si>
  <si>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</si>
  <si>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</si>
  <si>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</si>
  <si>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</si>
  <si>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</si>
  <si>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</si>
  <si>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</si>
  <si>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</si>
  <si>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</si>
  <si>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</si>
  <si>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</si>
  <si>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</si>
  <si>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</si>
  <si>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</si>
  <si>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</si>
  <si>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</si>
  <si>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</si>
  <si>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</si>
  <si>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</si>
  <si>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</si>
  <si>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</si>
  <si>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</si>
  <si>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</si>
  <si>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</si>
  <si>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</si>
  <si>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</si>
  <si>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</si>
  <si>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</si>
  <si>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</si>
  <si>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</si>
  <si>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</si>
  <si>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</si>
  <si>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</si>
  <si>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</si>
  <si>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</si>
  <si>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</si>
  <si>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</si>
  <si>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</si>
  <si>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</si>
  <si>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</si>
  <si>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</si>
  <si>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</si>
  <si>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</si>
  <si>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</si>
  <si>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</si>
  <si>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</si>
  <si>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</si>
  <si>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</si>
  <si>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</si>
  <si>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</si>
  <si>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</si>
  <si>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</si>
  <si>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</si>
  <si>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</si>
  <si>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</si>
  <si>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</si>
  <si>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</si>
  <si>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</si>
  <si>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</si>
  <si>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</si>
  <si>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</si>
  <si>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</si>
  <si>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</si>
  <si>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</si>
  <si>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</si>
  <si>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</si>
  <si>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</si>
  <si>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</si>
  <si>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</si>
  <si>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</si>
  <si>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</si>
  <si>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</si>
  <si>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</si>
  <si>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</si>
  <si>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</si>
  <si>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</si>
  <si>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</si>
  <si>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</si>
  <si>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</si>
  <si>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</si>
  <si>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</si>
  <si>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</si>
  <si>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</si>
  <si>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</si>
  <si>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</si>
  <si>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</si>
  <si>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</si>
  <si>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</si>
  <si>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</si>
  <si>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</si>
  <si>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</si>
  <si>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</si>
  <si>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</si>
  <si>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</si>
  <si>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</si>
  <si>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</si>
  <si>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</si>
  <si>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</si>
  <si>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</si>
  <si>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</si>
  <si>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</si>
  <si>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</si>
  <si>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</si>
  <si>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</si>
  <si>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</si>
  <si>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</si>
  <si>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</si>
  <si>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</si>
  <si>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</si>
  <si>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</si>
  <si>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</si>
  <si>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</si>
  <si>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</si>
  <si>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</si>
  <si>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</si>
  <si>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</si>
  <si>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</si>
  <si>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</si>
  <si>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</si>
  <si>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</si>
  <si>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</si>
  <si>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</si>
  <si>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</si>
  <si>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</si>
  <si>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</si>
  <si>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</si>
  <si>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</si>
  <si>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</si>
  <si>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</si>
  <si>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</si>
  <si>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</si>
  <si>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</si>
  <si>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</si>
  <si>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</si>
  <si>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</si>
  <si>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</si>
  <si>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</si>
  <si>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</si>
  <si>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</si>
  <si>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</si>
  <si>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</si>
  <si>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</si>
  <si>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</si>
  <si>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</si>
  <si>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</si>
  <si>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</si>
  <si>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</si>
  <si>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</si>
  <si>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</si>
  <si>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</si>
  <si>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</si>
  <si>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</si>
  <si>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</si>
  <si>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</si>
  <si>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</si>
  <si>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</si>
  <si>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</si>
  <si>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</si>
  <si>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</si>
  <si>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</si>
  <si>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</si>
  <si>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</si>
  <si>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</si>
  <si>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</si>
  <si>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</si>
  <si>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</si>
  <si>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</si>
  <si>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</si>
  <si>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</si>
  <si>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</si>
  <si>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</si>
  <si>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</si>
  <si>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</si>
  <si>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</si>
  <si>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</si>
  <si>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</si>
  <si>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</si>
  <si>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</si>
  <si>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</si>
  <si>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</si>
  <si>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</si>
  <si>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</si>
  <si>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</si>
  <si>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</si>
  <si>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</si>
  <si>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</si>
  <si>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</si>
  <si>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</si>
  <si>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</si>
  <si>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</si>
  <si>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</si>
  <si>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</si>
  <si>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</si>
  <si>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</si>
  <si>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</si>
  <si>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</si>
  <si>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</si>
  <si>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</si>
  <si>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</si>
  <si>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</si>
  <si>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</si>
  <si>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</si>
  <si>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</si>
  <si>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</si>
  <si>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</si>
  <si>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</si>
  <si>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</si>
  <si>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</si>
  <si>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</si>
  <si>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</si>
  <si>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</si>
  <si>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</si>
  <si>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</si>
  <si>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</si>
  <si>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</si>
  <si>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</si>
  <si>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</si>
  <si>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</si>
  <si>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</si>
  <si>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</si>
  <si>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</si>
  <si>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</si>
  <si>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</si>
  <si>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</si>
  <si>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</si>
  <si>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</si>
  <si>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</si>
  <si>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</si>
  <si>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</si>
  <si>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</si>
  <si>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</si>
  <si>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</si>
  <si>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</si>
  <si>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</si>
  <si>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</si>
  <si>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</si>
  <si>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</si>
  <si>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</si>
  <si>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</si>
  <si>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</si>
  <si>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</si>
  <si>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</si>
  <si>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</si>
  <si>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</si>
  <si>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</si>
  <si>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</si>
  <si>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</si>
  <si>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</si>
  <si>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</si>
  <si>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</si>
  <si>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</si>
  <si>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</si>
  <si>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</si>
  <si>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</si>
  <si>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</si>
  <si>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</si>
  <si>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</si>
  <si>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</si>
  <si>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</si>
  <si>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</si>
  <si>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</si>
  <si>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</si>
  <si>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</si>
  <si>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</si>
  <si>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</si>
  <si>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</si>
  <si>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</si>
  <si>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</si>
  <si>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</si>
  <si>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</si>
  <si>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</si>
  <si>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</si>
  <si>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</si>
  <si>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</si>
  <si>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</si>
  <si>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</si>
  <si>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</si>
  <si>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</si>
  <si>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</si>
  <si>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</si>
  <si>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</si>
  <si>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</si>
  <si>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</si>
  <si>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</si>
  <si>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</si>
  <si>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</si>
  <si>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</si>
  <si>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</si>
  <si>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</si>
  <si>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</si>
  <si>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</si>
  <si>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</si>
  <si>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</si>
  <si>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</si>
  <si>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</si>
  <si>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</si>
  <si>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</si>
  <si>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</si>
  <si>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</si>
  <si>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</si>
  <si>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</si>
  <si>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</si>
  <si>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</si>
  <si>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</si>
  <si>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</si>
  <si>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</si>
  <si>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</si>
  <si>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</si>
  <si>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</si>
  <si>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</si>
  <si>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</si>
  <si>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</si>
  <si>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</si>
  <si>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</si>
  <si>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</si>
  <si>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</si>
  <si>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</si>
  <si>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</si>
  <si>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</si>
  <si>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</si>
  <si>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</si>
  <si>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</si>
  <si>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</si>
  <si>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</si>
  <si>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</si>
  <si>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</si>
  <si>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</si>
  <si>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</si>
  <si>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</si>
  <si>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</si>
  <si>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</si>
  <si>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</si>
  <si>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</si>
  <si>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</si>
  <si>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</si>
  <si>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</si>
  <si>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</si>
  <si>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</si>
  <si>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</si>
  <si>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</si>
  <si>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</si>
  <si>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</si>
  <si>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</si>
  <si>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</si>
  <si>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</si>
  <si>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</si>
  <si>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</si>
  <si>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</si>
  <si>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</si>
  <si>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</si>
  <si>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</si>
  <si>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</si>
  <si>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</si>
  <si>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</si>
  <si>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</si>
  <si>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</si>
  <si>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</si>
  <si>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</si>
  <si>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</si>
  <si>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</si>
  <si>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</si>
  <si>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</si>
  <si>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</si>
  <si>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</si>
  <si>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</si>
  <si>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</si>
  <si>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</si>
  <si>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</si>
  <si>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</si>
  <si>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</si>
  <si>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</si>
  <si>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</si>
  <si>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</si>
  <si>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</si>
  <si>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</si>
  <si>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</si>
  <si>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</si>
  <si>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</si>
  <si>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</si>
  <si>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</si>
  <si>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</si>
  <si>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</si>
  <si>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</si>
  <si>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</si>
  <si>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</si>
  <si>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</si>
  <si>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</si>
  <si>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</si>
  <si>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</si>
  <si>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</si>
  <si>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</si>
  <si>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</si>
  <si>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</si>
  <si>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</si>
  <si>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</si>
  <si>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</si>
  <si>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</si>
  <si>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</si>
  <si>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</si>
  <si>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</si>
  <si>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</si>
  <si>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</si>
  <si>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</si>
  <si>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</si>
  <si>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</si>
  <si>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</si>
  <si>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</si>
  <si>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</si>
  <si>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</si>
  <si>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</si>
  <si>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</si>
  <si>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</si>
  <si>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</si>
  <si>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</si>
  <si>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</si>
  <si>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</si>
  <si>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</si>
  <si>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</si>
  <si>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</si>
  <si>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</si>
  <si>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</si>
  <si>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</si>
  <si>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</si>
  <si>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</si>
  <si>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</si>
  <si>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</si>
  <si>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</si>
  <si>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</si>
  <si>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</si>
  <si>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</si>
  <si>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</si>
  <si>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</si>
  <si>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</si>
  <si>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</si>
  <si>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</si>
  <si>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</si>
  <si>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</si>
  <si>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</si>
  <si>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</si>
  <si>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</si>
  <si>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</si>
  <si>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</si>
  <si>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</si>
  <si>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</si>
  <si>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</si>
  <si>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</si>
  <si>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</si>
  <si>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</si>
  <si>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</si>
  <si>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</si>
  <si>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</si>
  <si>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</si>
  <si>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</si>
  <si>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</si>
  <si>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</si>
  <si>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</si>
  <si>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</si>
  <si>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</si>
  <si>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</si>
  <si>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</si>
  <si>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</si>
  <si>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</si>
  <si>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</si>
  <si>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</si>
  <si>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</si>
  <si>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</si>
  <si>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</si>
  <si>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</si>
  <si>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</si>
  <si>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</si>
  <si>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</si>
  <si>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</si>
  <si>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</si>
  <si>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</si>
  <si>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</si>
  <si>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</si>
  <si>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</si>
  <si>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</si>
  <si>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</si>
  <si>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</si>
  <si>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</si>
  <si>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</si>
  <si>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</si>
  <si>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</si>
  <si>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</si>
  <si>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</si>
  <si>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</si>
  <si>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</si>
  <si>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</si>
  <si>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</si>
  <si>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</si>
  <si>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</si>
  <si>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</si>
  <si>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</si>
  <si>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</si>
  <si>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</si>
  <si>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</si>
  <si>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</si>
  <si>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</si>
  <si>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</si>
  <si>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</si>
  <si>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</si>
  <si>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</si>
  <si>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</si>
  <si>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</si>
  <si>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</si>
  <si>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</si>
  <si>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</si>
  <si>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</si>
  <si>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</si>
  <si>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</si>
  <si>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</si>
  <si>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</si>
  <si>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</si>
  <si>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</si>
  <si>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</si>
  <si>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</si>
  <si>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</si>
  <si>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</si>
  <si>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</si>
  <si>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</si>
  <si>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</si>
  <si>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</si>
  <si>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</si>
  <si>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</si>
  <si>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</si>
  <si>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</si>
  <si>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</si>
  <si>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</si>
  <si>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</si>
  <si>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</si>
  <si>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</si>
  <si>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</si>
  <si>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</si>
  <si>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</si>
  <si>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</si>
  <si>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</si>
  <si>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</si>
  <si>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</si>
  <si>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</si>
  <si>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</si>
  <si>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</si>
  <si>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</si>
  <si>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</si>
  <si>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</si>
  <si>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</si>
  <si>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</si>
  <si>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</si>
  <si>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</si>
  <si>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</si>
  <si>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</si>
  <si>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</si>
  <si>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</si>
  <si>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</si>
  <si>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</si>
  <si>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</si>
  <si>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</si>
  <si>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</si>
  <si>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</si>
  <si>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</si>
  <si>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</si>
  <si>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</si>
  <si>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</si>
  <si>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</si>
  <si>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</si>
  <si>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</si>
  <si>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</si>
  <si>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</si>
  <si>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</si>
  <si>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</si>
  <si>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</si>
  <si>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</si>
  <si>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</si>
  <si>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</si>
  <si>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</si>
  <si>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</si>
  <si>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</si>
  <si>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</si>
  <si>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</si>
  <si>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</si>
  <si>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</si>
  <si>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</si>
  <si>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</si>
  <si>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</si>
  <si>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</si>
  <si>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</si>
  <si>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</si>
  <si>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</si>
  <si>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</si>
  <si>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</si>
  <si>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</si>
  <si>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</si>
  <si>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</si>
  <si>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</si>
  <si>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</si>
  <si>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</si>
  <si>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</si>
  <si>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</si>
  <si>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</si>
  <si>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</si>
  <si>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</si>
  <si>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</si>
  <si>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</si>
  <si>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</si>
  <si>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</si>
  <si>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</si>
  <si>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</si>
  <si>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</si>
  <si>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</si>
  <si>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</si>
  <si>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</si>
  <si>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</si>
  <si>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</si>
  <si>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</si>
  <si>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</si>
  <si>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</si>
  <si>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</si>
  <si>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</si>
  <si>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</si>
  <si>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</si>
  <si>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</si>
  <si>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</si>
  <si>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</si>
  <si>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</si>
  <si>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</si>
  <si>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</si>
  <si>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</si>
  <si>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</si>
  <si>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</si>
  <si>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</si>
  <si>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</si>
  <si>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</si>
  <si>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</si>
  <si>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</si>
  <si>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</si>
  <si>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</si>
  <si>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</si>
  <si>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</si>
  <si>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</si>
  <si>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</si>
  <si>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</si>
  <si>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</si>
  <si>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</si>
  <si>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</si>
  <si>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</si>
  <si>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</si>
  <si>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</si>
  <si>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</si>
  <si>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</si>
  <si>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</si>
  <si>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</si>
  <si>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</si>
  <si>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</si>
  <si>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</si>
  <si>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</si>
  <si>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</si>
  <si>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</si>
  <si>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</si>
  <si>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</si>
  <si>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</si>
  <si>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</si>
  <si>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</si>
  <si>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</si>
  <si>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</si>
  <si>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</si>
  <si>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</si>
  <si>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</si>
  <si>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</si>
  <si>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</si>
  <si>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</si>
  <si>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</si>
  <si>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</si>
  <si>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</si>
  <si>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</si>
  <si>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</si>
  <si>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</si>
  <si>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</si>
  <si>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</si>
  <si>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</si>
  <si>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</si>
  <si>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</si>
  <si>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</si>
  <si>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</si>
  <si>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</si>
  <si>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</si>
  <si>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</si>
  <si>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</si>
  <si>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</si>
  <si>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</si>
  <si>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</si>
  <si>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</si>
  <si>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</si>
  <si>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</si>
  <si>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</si>
  <si>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</si>
  <si>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</si>
  <si>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</si>
  <si>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</si>
  <si>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</si>
  <si>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</si>
  <si>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</si>
  <si>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</si>
  <si>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</si>
  <si>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</si>
  <si>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</si>
  <si>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</si>
  <si>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</si>
  <si>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</si>
  <si>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</si>
  <si>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</si>
  <si>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</si>
  <si>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</si>
  <si>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</si>
  <si>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</si>
  <si>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</si>
  <si>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</si>
  <si>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</si>
  <si>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</si>
  <si>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</si>
  <si>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</si>
  <si>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</si>
  <si>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</si>
  <si>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</si>
  <si>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</si>
  <si>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</si>
  <si>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</si>
  <si>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</si>
  <si>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</si>
  <si>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</si>
  <si>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</si>
  <si>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</si>
  <si>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</si>
  <si>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</si>
  <si>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</si>
  <si>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</si>
  <si>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</si>
  <si>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</si>
  <si>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</si>
  <si>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</si>
  <si>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</si>
  <si>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</si>
  <si>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</si>
  <si>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</si>
  <si>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</si>
  <si>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</si>
  <si>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</si>
  <si>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</si>
  <si>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</si>
  <si>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</si>
  <si>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</si>
  <si>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</si>
  <si>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</si>
  <si>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</si>
  <si>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</si>
  <si>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</si>
  <si>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</si>
  <si>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</si>
  <si>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</si>
  <si>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</si>
  <si>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</si>
  <si>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</si>
  <si>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</si>
  <si>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</si>
  <si>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</si>
  <si>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</si>
  <si>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</si>
  <si>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</si>
  <si>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</si>
  <si>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</si>
  <si>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</si>
  <si>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</si>
  <si>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</si>
  <si>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</si>
  <si>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</si>
  <si>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</si>
  <si>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</si>
  <si>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</si>
  <si>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</si>
  <si>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</si>
  <si>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</si>
  <si>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</si>
  <si>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</si>
  <si>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</si>
  <si>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</si>
  <si>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</si>
  <si>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</si>
  <si>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</si>
  <si>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</si>
  <si>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</si>
  <si>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</si>
  <si>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</si>
  <si>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</si>
  <si>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</si>
  <si>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</si>
  <si>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</si>
  <si>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</si>
  <si>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</si>
  <si>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</si>
  <si>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</si>
  <si>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</si>
  <si>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</si>
  <si>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</si>
  <si>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</si>
  <si>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</si>
  <si>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</si>
  <si>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</si>
  <si>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</si>
  <si>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</si>
  <si>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</si>
  <si>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</si>
  <si>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</si>
  <si>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</si>
  <si>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</si>
  <si>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</si>
  <si>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</si>
  <si>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</si>
  <si>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</si>
  <si>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</si>
  <si>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</si>
  <si>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</si>
  <si>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</si>
  <si>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</si>
  <si>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</si>
  <si>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</si>
  <si>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</si>
  <si>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</si>
  <si>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</si>
  <si>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</si>
  <si>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</si>
  <si>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</si>
  <si>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</si>
  <si>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</si>
  <si>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</si>
  <si>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</si>
  <si>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</si>
  <si>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</si>
  <si>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</si>
  <si>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</si>
  <si>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</si>
  <si>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</si>
  <si>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</si>
  <si>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</si>
  <si>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</si>
  <si>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</si>
  <si>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</si>
  <si>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</si>
  <si>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</si>
  <si>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</si>
  <si>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</si>
  <si>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</si>
  <si>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</si>
  <si>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</si>
  <si>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</si>
  <si>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</si>
  <si>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</si>
  <si>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</si>
  <si>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</si>
  <si>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</si>
  <si>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</si>
  <si>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</si>
  <si>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</si>
  <si>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</si>
  <si>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</si>
  <si>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</si>
  <si>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</si>
  <si>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</si>
  <si>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</si>
  <si>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</si>
  <si>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</si>
  <si>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</si>
  <si>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</si>
  <si>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</si>
  <si>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</si>
  <si>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</si>
  <si>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</si>
  <si>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</si>
  <si>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</si>
  <si>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</si>
  <si>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</si>
  <si>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</si>
  <si>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</si>
  <si>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</si>
  <si>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</si>
  <si>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</si>
  <si>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</si>
  <si>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</si>
  <si>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</si>
  <si>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</si>
  <si>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</si>
  <si>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</si>
  <si>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</si>
  <si>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</si>
  <si>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</si>
  <si>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</si>
  <si>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</si>
  <si>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</si>
  <si>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</si>
  <si>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</si>
  <si>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</si>
  <si>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</si>
  <si>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</si>
  <si>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</si>
  <si>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</si>
  <si>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</si>
  <si>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</si>
  <si>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</si>
  <si>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</si>
  <si>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</si>
  <si>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</si>
  <si>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</si>
  <si>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</si>
  <si>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</si>
  <si>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</si>
  <si>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</si>
  <si>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</si>
  <si>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</si>
  <si>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</si>
  <si>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</si>
  <si>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</si>
  <si>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</si>
  <si>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</si>
  <si>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</si>
  <si>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</si>
  <si>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</si>
  <si>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</si>
  <si>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</si>
  <si>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</si>
  <si>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</si>
  <si>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</si>
  <si>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</si>
  <si>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</si>
  <si>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</si>
  <si>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</si>
  <si>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</si>
  <si>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</si>
  <si>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</si>
  <si>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</si>
  <si>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</si>
  <si>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</si>
  <si>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</si>
  <si>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</si>
  <si>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</si>
  <si>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</si>
  <si>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</si>
  <si>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</si>
  <si>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</si>
  <si>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</si>
  <si>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</si>
  <si>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</si>
  <si>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</si>
  <si>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</si>
  <si>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</si>
  <si>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</si>
  <si>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</si>
  <si>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</si>
  <si>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</si>
  <si>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</si>
  <si>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</si>
  <si>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</si>
  <si>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</si>
  <si>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</si>
  <si>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</si>
  <si>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</si>
  <si>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</si>
  <si>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</si>
  <si>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</si>
  <si>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</si>
  <si>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</si>
  <si>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</si>
  <si>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</si>
  <si>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</si>
  <si>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</si>
  <si>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</si>
  <si>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</si>
  <si>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</si>
  <si>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</si>
  <si>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</si>
  <si>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</si>
  <si>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</si>
  <si>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</si>
  <si>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</si>
  <si>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</si>
  <si>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</si>
  <si>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</si>
  <si>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</si>
  <si>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</si>
  <si>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</si>
  <si>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</si>
  <si>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</si>
  <si>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</si>
  <si>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</si>
  <si>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</si>
  <si>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</si>
  <si>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</si>
  <si>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</si>
  <si>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</si>
  <si>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</si>
  <si>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</si>
  <si>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</si>
  <si>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</si>
  <si>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</si>
  <si>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</si>
  <si>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</si>
  <si>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</si>
  <si>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</si>
  <si>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</si>
  <si>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</si>
  <si>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</si>
  <si>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</si>
  <si>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</si>
  <si>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</si>
  <si>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</si>
  <si>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</si>
  <si>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</si>
  <si>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</si>
  <si>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</si>
  <si>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</si>
  <si>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</si>
  <si>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</si>
  <si>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</si>
  <si>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</si>
  <si>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</si>
  <si>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</si>
  <si>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</si>
  <si>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</si>
  <si>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</si>
  <si>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</si>
  <si>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</si>
  <si>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</si>
  <si>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</si>
  <si>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</si>
  <si>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</si>
  <si>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</si>
  <si>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</si>
  <si>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</si>
  <si>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</si>
  <si>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</si>
  <si>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</si>
  <si>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</si>
  <si>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</si>
  <si>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</si>
  <si>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</si>
  <si>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</si>
  <si>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</si>
  <si>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</si>
  <si>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</si>
  <si>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</si>
  <si>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</si>
  <si>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</si>
  <si>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</si>
  <si>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</si>
  <si>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</si>
  <si>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</si>
  <si>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</si>
  <si>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</si>
  <si>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</si>
  <si>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</si>
  <si>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</si>
  <si>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</si>
  <si>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</si>
  <si>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</si>
  <si>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</si>
  <si>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</si>
  <si>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</si>
  <si>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</si>
  <si>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</si>
  <si>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</si>
  <si>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</si>
  <si>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</si>
  <si>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</si>
  <si>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</si>
  <si>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</si>
  <si>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</si>
  <si>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</si>
  <si>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</si>
  <si>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</si>
  <si>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</si>
  <si>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</si>
  <si>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</si>
  <si>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</si>
  <si>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</si>
  <si>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</si>
  <si>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</si>
  <si>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</si>
  <si>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</si>
  <si>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</si>
  <si>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</si>
  <si>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</si>
  <si>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</si>
  <si>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</si>
  <si>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</si>
  <si>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</si>
  <si>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</si>
  <si>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</si>
  <si>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</si>
  <si>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</si>
  <si>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</si>
  <si>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</si>
  <si>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</si>
  <si>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</si>
  <si>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</si>
  <si>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</si>
  <si>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</si>
  <si>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</si>
  <si>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</si>
  <si>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</si>
  <si>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</si>
  <si>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</si>
  <si>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</si>
  <si>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</si>
  <si>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</si>
  <si>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</si>
  <si>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</si>
  <si>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</si>
  <si>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</si>
  <si>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</si>
  <si>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</si>
  <si>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</si>
  <si>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</si>
  <si>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</si>
  <si>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</si>
  <si>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</si>
  <si>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</si>
  <si>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</si>
  <si>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</si>
  <si>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</si>
  <si>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</si>
  <si>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</si>
  <si>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</si>
  <si>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</si>
  <si>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</si>
  <si>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</si>
  <si>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</si>
  <si>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</si>
  <si>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</si>
  <si>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</si>
  <si>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</si>
  <si>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</si>
  <si>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</si>
  <si>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</si>
  <si>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</si>
  <si>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</si>
  <si>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</si>
  <si>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</si>
  <si>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</si>
  <si>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</si>
  <si>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</si>
  <si>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</si>
  <si>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</si>
  <si>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</si>
  <si>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</si>
  <si>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</si>
  <si>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</si>
  <si>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</si>
  <si>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</si>
  <si>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</si>
  <si>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</si>
  <si>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</si>
  <si>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</si>
  <si>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</si>
  <si>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</si>
  <si>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</si>
  <si>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</si>
  <si>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</si>
  <si>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</si>
  <si>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</si>
  <si>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</si>
  <si>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</si>
  <si>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</si>
  <si>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</si>
  <si>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</si>
  <si>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</si>
  <si>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</si>
  <si>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</si>
  <si>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</si>
  <si>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</si>
  <si>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</si>
  <si>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</si>
  <si>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</si>
  <si>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</si>
  <si>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</si>
  <si>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</si>
  <si>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</si>
  <si>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</si>
  <si>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</si>
  <si>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</si>
  <si>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</si>
  <si>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</si>
  <si>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</si>
  <si>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</si>
  <si>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</si>
  <si>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</si>
  <si>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</si>
  <si>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</si>
  <si>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</si>
  <si>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</si>
  <si>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</si>
  <si>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</si>
  <si>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</si>
  <si>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</si>
  <si>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</si>
  <si>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</si>
  <si>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</si>
  <si>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</si>
  <si>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</si>
  <si>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</si>
  <si>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</si>
  <si>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</si>
  <si>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</si>
  <si>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</si>
  <si>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</si>
  <si>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</si>
  <si>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</si>
  <si>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</si>
  <si>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</si>
  <si>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</si>
  <si>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</si>
  <si>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</si>
  <si>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</si>
  <si>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</si>
  <si>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</si>
  <si>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</si>
  <si>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</si>
  <si>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</si>
  <si>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</si>
  <si>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</si>
  <si>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</si>
  <si>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</si>
  <si>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</si>
  <si>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</si>
  <si>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</si>
  <si>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</si>
  <si>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</si>
  <si>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</si>
  <si>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</si>
  <si>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</si>
  <si>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</si>
  <si>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</si>
  <si>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</si>
  <si>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</si>
  <si>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</si>
  <si>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</si>
  <si>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</si>
  <si>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</si>
  <si>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</si>
  <si>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</si>
  <si>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</si>
  <si>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</si>
  <si>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</si>
  <si>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</si>
  <si>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</si>
  <si>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</si>
  <si>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</si>
  <si>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</si>
  <si>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</si>
  <si>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</si>
  <si>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</si>
  <si>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</si>
  <si>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</si>
  <si>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</si>
  <si>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</si>
  <si>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</si>
  <si>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</si>
  <si>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</si>
  <si>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</si>
  <si>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</si>
  <si>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</si>
  <si>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</si>
  <si>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</si>
  <si>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</si>
  <si>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</si>
  <si>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</si>
  <si>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</si>
  <si>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</si>
  <si>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</si>
  <si>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</si>
  <si>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</si>
  <si>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</si>
  <si>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</si>
  <si>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</si>
  <si>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</si>
  <si>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</si>
  <si>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</si>
  <si>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</si>
  <si>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</si>
  <si>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</si>
  <si>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</si>
  <si>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</si>
  <si>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</si>
  <si>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</si>
  <si>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</si>
  <si>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</si>
  <si>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</si>
  <si>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</si>
  <si>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</si>
  <si>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</si>
  <si>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</si>
  <si>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</si>
  <si>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</si>
  <si>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</si>
  <si>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</si>
  <si>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</si>
  <si>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</si>
  <si>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</si>
  <si>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</si>
  <si>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</si>
  <si>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</si>
  <si>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</si>
  <si>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</si>
  <si>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</si>
  <si>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</si>
  <si>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</si>
  <si>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</si>
  <si>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</si>
  <si>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</si>
  <si>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</si>
  <si>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</si>
  <si>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</si>
  <si>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</si>
  <si>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</si>
  <si>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</si>
  <si>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</si>
  <si>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</si>
  <si>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</si>
  <si>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</si>
  <si>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</si>
  <si>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</si>
  <si>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</si>
  <si>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</si>
  <si>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</si>
  <si>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</si>
  <si>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</si>
  <si>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</si>
  <si>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</si>
  <si>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</si>
  <si>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</si>
  <si>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</si>
  <si>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</si>
  <si>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</si>
  <si>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</si>
  <si>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</si>
  <si>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</si>
  <si>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</si>
  <si>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</si>
  <si>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</si>
  <si>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</si>
  <si>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</si>
  <si>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</si>
  <si>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</si>
  <si>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</si>
  <si>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</si>
  <si>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</si>
  <si>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</si>
  <si>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</si>
  <si>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</si>
  <si>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</si>
  <si>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</si>
  <si>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</si>
  <si>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</si>
  <si>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</si>
  <si>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</si>
  <si>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</si>
  <si>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</si>
  <si>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</si>
  <si>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</si>
  <si>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</si>
  <si>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</si>
  <si>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</si>
  <si>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</si>
  <si>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</si>
  <si>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</si>
  <si>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</si>
  <si>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</si>
  <si>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</si>
  <si>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</si>
  <si>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</si>
  <si>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</si>
  <si>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</si>
  <si>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</si>
  <si>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</si>
  <si>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</si>
  <si>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</si>
  <si>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</si>
  <si>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</si>
  <si>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</si>
  <si>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</si>
  <si>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</si>
  <si>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</si>
  <si>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</si>
  <si>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</si>
  <si>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</si>
  <si>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</si>
  <si>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</si>
  <si>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</si>
  <si>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</si>
  <si>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</si>
  <si>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</si>
  <si>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</si>
  <si>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</si>
  <si>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</si>
  <si>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</si>
  <si>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</si>
  <si>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</si>
  <si>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</si>
  <si>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</si>
  <si>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</si>
  <si>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</si>
  <si>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</si>
  <si>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</si>
  <si>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</si>
  <si>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</si>
  <si>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</si>
  <si>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</si>
  <si>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</si>
  <si>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</si>
  <si>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</si>
  <si>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</si>
  <si>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</si>
  <si>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</si>
  <si>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</si>
  <si>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</si>
  <si>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</si>
  <si>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</si>
  <si>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</si>
  <si>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</si>
  <si>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</si>
  <si>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</si>
  <si>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</si>
  <si>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</si>
  <si>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</si>
  <si>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</si>
  <si>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</si>
  <si>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</si>
  <si>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</si>
  <si>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</si>
  <si>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</si>
  <si>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</si>
  <si>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</si>
  <si>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</si>
  <si>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</si>
  <si>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</si>
  <si>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</si>
  <si>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</si>
  <si>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</si>
  <si>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</si>
  <si>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</si>
  <si>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</si>
  <si>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</si>
  <si>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</si>
  <si>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</si>
  <si>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</si>
  <si>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</si>
  <si>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</si>
  <si>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</si>
  <si>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</si>
  <si>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</si>
  <si>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</si>
  <si>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</si>
  <si>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</si>
  <si>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</si>
  <si>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</si>
  <si>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</si>
  <si>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</si>
  <si>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</si>
  <si>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</si>
  <si>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</si>
  <si>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</si>
  <si>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</si>
  <si>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</si>
  <si>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</si>
  <si>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</si>
  <si>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</si>
  <si>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</si>
  <si>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</si>
  <si>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</si>
  <si>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</si>
  <si>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</si>
  <si>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</si>
  <si>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</si>
  <si>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</si>
  <si>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</si>
  <si>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</si>
  <si>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</si>
  <si>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</si>
  <si>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</si>
  <si>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</si>
  <si>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</si>
  <si>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</si>
  <si>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</si>
  <si>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</si>
  <si>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</si>
  <si>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</si>
  <si>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</si>
  <si>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</si>
  <si>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</si>
  <si>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</si>
  <si>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</si>
  <si>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</si>
  <si>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</si>
  <si>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</si>
  <si>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</si>
  <si>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</si>
  <si>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</si>
  <si>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</si>
  <si>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</si>
  <si>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</si>
  <si>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</si>
  <si>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</si>
  <si>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</si>
  <si>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</si>
  <si>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</si>
  <si>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</si>
  <si>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</si>
  <si>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</si>
  <si>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</si>
  <si>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</si>
  <si>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</si>
  <si>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</si>
  <si>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</si>
  <si>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</si>
  <si>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</si>
  <si>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</si>
  <si>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</si>
  <si>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</si>
  <si>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</si>
  <si>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</si>
  <si>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</si>
  <si>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</si>
  <si>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</si>
  <si>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</si>
  <si>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</si>
  <si>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</si>
  <si>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</si>
  <si>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</si>
  <si>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</si>
  <si>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</si>
  <si>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</si>
  <si>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</si>
  <si>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</si>
  <si>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</si>
  <si>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</si>
  <si>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</si>
  <si>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</si>
  <si>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</si>
  <si>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</si>
  <si>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</si>
  <si>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</si>
  <si>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</si>
  <si>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</si>
  <si>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</si>
  <si>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</si>
  <si>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</si>
  <si>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</si>
  <si>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</si>
  <si>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</si>
  <si>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</si>
  <si>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</si>
  <si>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</si>
  <si>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</si>
  <si>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</si>
  <si>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</si>
  <si>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</si>
  <si>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</si>
  <si>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</si>
  <si>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</si>
  <si>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</si>
  <si>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</si>
  <si>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</si>
  <si>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</si>
  <si>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</si>
  <si>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</si>
  <si>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</si>
  <si>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</si>
  <si>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</si>
  <si>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</si>
  <si>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</si>
  <si>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</si>
  <si>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</si>
  <si>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</si>
  <si>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</si>
  <si>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</si>
  <si>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</si>
  <si>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</si>
  <si>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</si>
  <si>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</si>
  <si>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</si>
  <si>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</si>
  <si>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</si>
  <si>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</si>
  <si>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</si>
  <si>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</si>
  <si>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</si>
  <si>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</si>
  <si>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</si>
  <si>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</si>
  <si>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</si>
  <si>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</si>
  <si>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</si>
  <si>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</si>
  <si>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</si>
  <si>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</si>
  <si>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</si>
  <si>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</si>
  <si>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</si>
  <si>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</si>
  <si>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</si>
  <si>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</si>
  <si>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</si>
  <si>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</si>
  <si>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</si>
  <si>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</si>
  <si>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</si>
  <si>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</si>
  <si>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</si>
  <si>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</si>
  <si>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</si>
  <si>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</si>
  <si>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</si>
  <si>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</si>
  <si>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</si>
  <si>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</si>
  <si>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</si>
  <si>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</si>
  <si>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</si>
  <si>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</si>
  <si>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</si>
  <si>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</si>
  <si>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</si>
  <si>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</si>
  <si>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</si>
  <si>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</si>
  <si>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</si>
  <si>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</si>
  <si>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</si>
  <si>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</si>
  <si>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</si>
  <si>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</si>
  <si>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</si>
  <si>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</si>
  <si>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</si>
  <si>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</si>
  <si>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</si>
  <si>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</si>
  <si>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</si>
  <si>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</si>
  <si>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</si>
  <si>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</si>
  <si>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</si>
  <si>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</si>
  <si>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</si>
  <si>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</si>
  <si>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</si>
  <si>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</si>
  <si>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</si>
  <si>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</si>
  <si>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</si>
  <si>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</si>
  <si>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</si>
  <si>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</si>
  <si>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</si>
  <si>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</si>
  <si>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</si>
  <si>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</si>
  <si>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</si>
  <si>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</si>
  <si>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</si>
  <si>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</si>
  <si>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</si>
  <si>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</si>
  <si>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</si>
  <si>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</si>
  <si>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</si>
  <si>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</si>
  <si>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</si>
  <si>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</si>
  <si>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</si>
  <si>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</si>
  <si>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</si>
  <si>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</si>
  <si>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</si>
  <si>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</si>
  <si>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</si>
  <si>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</si>
  <si>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</si>
  <si>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</si>
  <si>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</si>
  <si>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</si>
  <si>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</si>
  <si>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</si>
  <si>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</si>
  <si>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</si>
  <si>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</si>
  <si>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</si>
  <si>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</si>
  <si>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</si>
  <si>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</si>
  <si>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</si>
  <si>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</si>
  <si>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</si>
  <si>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</si>
  <si>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</si>
  <si>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</si>
  <si>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</si>
  <si>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</si>
  <si>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</si>
  <si>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</si>
  <si>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</si>
  <si>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</si>
  <si>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</si>
  <si>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</si>
  <si>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</si>
  <si>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</si>
  <si>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</si>
  <si>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</si>
  <si>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</si>
  <si>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</si>
  <si>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</si>
  <si>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</si>
  <si>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</si>
  <si>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</si>
  <si>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</si>
  <si>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</si>
  <si>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</si>
  <si>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</si>
  <si>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</si>
  <si>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</si>
  <si>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</si>
  <si>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</si>
  <si>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</si>
  <si>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</si>
  <si>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</si>
  <si>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</si>
  <si>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</si>
  <si>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</si>
  <si>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</si>
  <si>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</si>
  <si>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</si>
  <si>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</si>
  <si>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</si>
  <si>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</si>
  <si>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</si>
  <si>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</si>
  <si>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</si>
  <si>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</si>
  <si>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</si>
  <si>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</si>
  <si>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</si>
  <si>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</si>
  <si>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</si>
  <si>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</si>
  <si>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</si>
  <si>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</si>
  <si>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</si>
  <si>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</si>
  <si>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</si>
  <si>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</si>
  <si>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</si>
  <si>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</si>
  <si>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</si>
  <si>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</si>
  <si>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</si>
  <si>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</si>
  <si>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</si>
  <si>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</si>
  <si>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</si>
  <si>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</si>
  <si>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</si>
  <si>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</si>
  <si>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</si>
  <si>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</si>
  <si>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</si>
  <si>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</si>
  <si>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</si>
  <si>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</si>
  <si>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</si>
  <si>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</si>
  <si>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</si>
  <si>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</si>
  <si>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</si>
  <si>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</si>
  <si>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</si>
  <si>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</si>
  <si>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</si>
  <si>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</si>
  <si>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</si>
  <si>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</si>
  <si>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</si>
  <si>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</si>
  <si>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</si>
  <si>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</si>
  <si>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</si>
  <si>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</si>
  <si>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</si>
  <si>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</si>
  <si>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</si>
  <si>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</si>
  <si>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</si>
  <si>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</si>
  <si>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</si>
  <si>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</si>
  <si>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</si>
  <si>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</si>
  <si>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</si>
  <si>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</si>
  <si>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</si>
  <si>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</si>
  <si>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</si>
  <si>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</si>
  <si>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</si>
  <si>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</si>
  <si>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</si>
  <si>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</si>
  <si>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</si>
  <si>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</si>
  <si>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</si>
  <si>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</si>
  <si>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</si>
  <si>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</si>
  <si>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</si>
  <si>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</si>
  <si>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</si>
  <si>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</si>
  <si>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</si>
  <si>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</si>
  <si>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</si>
  <si>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</si>
  <si>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</si>
  <si>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</si>
  <si>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</si>
  <si>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</si>
  <si>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</si>
  <si>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</si>
  <si>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</si>
  <si>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</si>
  <si>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</si>
  <si>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</si>
  <si>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</si>
  <si>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</si>
  <si>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</si>
  <si>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</si>
  <si>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</si>
  <si>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</si>
  <si>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</si>
  <si>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</si>
  <si>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</si>
  <si>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</si>
  <si>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</si>
  <si>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</si>
  <si>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</si>
  <si>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</si>
  <si>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</si>
  <si>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</si>
  <si>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</si>
  <si>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</si>
  <si>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</si>
  <si>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</si>
  <si>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</si>
  <si>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</si>
  <si>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</si>
  <si>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</si>
  <si>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</si>
  <si>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</si>
  <si>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</si>
  <si>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</si>
  <si>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</si>
  <si>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</si>
  <si>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</si>
  <si>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</si>
  <si>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</si>
  <si>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</si>
  <si>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</si>
  <si>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</si>
  <si>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</si>
  <si>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</si>
  <si>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</si>
  <si>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</si>
  <si>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</si>
  <si>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</si>
  <si>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</si>
  <si>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</si>
  <si>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</si>
  <si>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</si>
  <si>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</si>
  <si>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</si>
  <si>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</si>
  <si>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</si>
  <si>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</si>
  <si>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</si>
  <si>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</si>
  <si>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</si>
  <si>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</si>
  <si>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</si>
  <si>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</si>
  <si>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</si>
  <si>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</si>
  <si>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</si>
  <si>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</si>
  <si>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</si>
  <si>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</si>
  <si>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</si>
  <si>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</si>
  <si>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</si>
  <si>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</si>
  <si>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</si>
  <si>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</si>
  <si>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</si>
  <si>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</si>
  <si>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</si>
  <si>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</si>
  <si>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</si>
  <si>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</si>
  <si>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</si>
  <si>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</si>
  <si>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</si>
  <si>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</si>
  <si>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</si>
  <si>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</si>
  <si>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</si>
  <si>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</si>
  <si>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</si>
  <si>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</si>
  <si>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</si>
  <si>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</si>
  <si>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</si>
  <si>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</si>
  <si>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</si>
  <si>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</si>
  <si>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</si>
  <si>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</si>
  <si>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</si>
  <si>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</si>
  <si>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</si>
  <si>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</si>
  <si>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</si>
  <si>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</si>
  <si>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</si>
  <si>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</si>
  <si>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</si>
  <si>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</si>
  <si>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</si>
  <si>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</si>
  <si>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</si>
  <si>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</si>
  <si>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</si>
  <si>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</si>
  <si>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</si>
  <si>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</si>
  <si>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</si>
  <si>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</si>
  <si>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</si>
  <si>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</si>
  <si>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</si>
  <si>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</si>
  <si>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</si>
  <si>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</si>
  <si>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</si>
  <si>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</si>
  <si>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</si>
  <si>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</si>
  <si>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</si>
  <si>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</si>
  <si>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</si>
  <si>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</si>
  <si>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</si>
  <si>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</si>
  <si>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</si>
  <si>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</si>
  <si>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</si>
  <si>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</si>
  <si>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</si>
  <si>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</si>
  <si>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</si>
  <si>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</si>
  <si>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</si>
  <si>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</si>
  <si>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</si>
  <si>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</si>
  <si>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</si>
  <si>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</si>
  <si>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</si>
  <si>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</si>
  <si>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</si>
  <si>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</si>
  <si>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</si>
  <si>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</si>
  <si>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</si>
  <si>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</si>
  <si>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</si>
  <si>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</si>
  <si>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</si>
  <si>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</si>
  <si>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</si>
  <si>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</si>
  <si>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</si>
  <si>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</si>
  <si>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</si>
  <si>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</si>
  <si>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</si>
  <si>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</si>
  <si>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</si>
  <si>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</si>
  <si>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</si>
  <si>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</si>
  <si>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</si>
  <si>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</si>
  <si>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</si>
  <si>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</si>
  <si>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</si>
  <si>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</si>
  <si>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</si>
  <si>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</si>
  <si>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</si>
  <si>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</si>
  <si>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</si>
  <si>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</si>
  <si>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</si>
  <si>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</si>
  <si>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</si>
  <si>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</si>
  <si>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</si>
  <si>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</si>
  <si>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</si>
  <si>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</si>
  <si>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</si>
  <si>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</si>
  <si>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</si>
  <si>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</si>
  <si>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</si>
  <si>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</si>
  <si>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</si>
  <si>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</si>
  <si>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</si>
  <si>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</si>
  <si>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</si>
  <si>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</si>
  <si>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</si>
  <si>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</si>
  <si>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</si>
  <si>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</si>
  <si>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</si>
  <si>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</si>
  <si>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</si>
  <si>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</si>
  <si>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</si>
  <si>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</si>
  <si>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</si>
  <si>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</si>
  <si>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</si>
  <si>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</si>
  <si>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</si>
  <si>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</si>
  <si>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</si>
  <si>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</si>
  <si>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</si>
  <si>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</si>
  <si>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</si>
  <si>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</si>
  <si>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</si>
  <si>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</si>
  <si>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</si>
  <si>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</si>
  <si>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</si>
  <si>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</si>
  <si>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</si>
  <si>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</si>
  <si>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</si>
  <si>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</si>
  <si>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</si>
  <si>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</si>
  <si>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</si>
  <si>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</si>
  <si>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</si>
  <si>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</si>
  <si>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</si>
  <si>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</si>
  <si>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</si>
  <si>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</si>
  <si>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</si>
  <si>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</si>
  <si>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</si>
  <si>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</si>
  <si>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</si>
  <si>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</si>
  <si>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</si>
  <si>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</si>
  <si>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</si>
  <si>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</si>
  <si>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</si>
  <si>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</si>
  <si>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</si>
  <si>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</si>
  <si>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</si>
  <si>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</si>
  <si>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</si>
  <si>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</si>
  <si>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</si>
  <si>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</si>
  <si>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</si>
  <si>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</si>
  <si>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</si>
  <si>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</si>
  <si>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</si>
  <si>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</si>
  <si>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</si>
  <si>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</si>
  <si>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</si>
  <si>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</si>
  <si>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</si>
  <si>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</si>
  <si>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</si>
  <si>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</si>
  <si>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</si>
  <si>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</si>
  <si>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</si>
  <si>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</si>
  <si>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</si>
  <si>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</si>
  <si>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</si>
  <si>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</si>
  <si>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</si>
  <si>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</si>
  <si>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</si>
  <si>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</si>
  <si>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</si>
  <si>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</si>
  <si>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</si>
  <si>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</si>
  <si>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</si>
  <si>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</si>
  <si>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</si>
  <si>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</si>
  <si>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</si>
  <si>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</si>
  <si>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</si>
  <si>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</si>
  <si>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</si>
  <si>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</si>
  <si>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</si>
  <si>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</si>
  <si>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</si>
  <si>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</si>
  <si>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</si>
  <si>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</si>
  <si>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</si>
  <si>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</si>
  <si>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</si>
  <si>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</si>
  <si>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</si>
  <si>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</si>
  <si>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</si>
  <si>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</si>
  <si>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</si>
  <si>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</si>
  <si>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</si>
  <si>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</si>
  <si>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</si>
  <si>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</si>
  <si>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</si>
  <si>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</si>
  <si>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</si>
  <si>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</si>
  <si>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</si>
  <si>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</si>
  <si>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</si>
  <si>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</si>
  <si>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</si>
  <si>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</si>
  <si>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</si>
  <si>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</si>
  <si>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</si>
  <si>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</si>
  <si>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</si>
  <si>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</si>
  <si>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</si>
  <si>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</si>
  <si>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</si>
  <si>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</si>
  <si>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</si>
  <si>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</si>
  <si>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</si>
  <si>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</si>
  <si>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</si>
  <si>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</si>
  <si>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</si>
  <si>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</si>
  <si>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</si>
  <si>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</si>
  <si>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</si>
  <si>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</si>
  <si>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</si>
  <si>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</si>
  <si>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</si>
  <si>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</si>
  <si>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</si>
  <si>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</si>
  <si>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</si>
  <si>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</si>
  <si>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</si>
  <si>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</si>
  <si>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</si>
  <si>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</si>
  <si>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</si>
  <si>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</si>
  <si>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</si>
  <si>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</si>
  <si>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</si>
  <si>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</si>
  <si>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</si>
  <si>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</si>
  <si>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</si>
  <si>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</si>
  <si>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</si>
  <si>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</si>
  <si>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</si>
  <si>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</si>
  <si>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</si>
  <si>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</si>
  <si>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</si>
  <si>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</si>
  <si>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</si>
  <si>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</si>
  <si>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</si>
  <si>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</si>
  <si>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</si>
  <si>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</si>
  <si>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</si>
  <si>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</si>
  <si>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</si>
  <si>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</si>
  <si>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</si>
  <si>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</si>
  <si>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</si>
  <si>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</si>
  <si>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</si>
  <si>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</si>
  <si>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</si>
  <si>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</si>
  <si>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</si>
  <si>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</si>
  <si>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</si>
  <si>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</si>
  <si>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</si>
  <si>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</si>
  <si>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</si>
  <si>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</si>
  <si>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</si>
  <si>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</si>
  <si>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</si>
  <si>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</si>
  <si>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</si>
  <si>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</si>
  <si>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</si>
  <si>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</si>
  <si>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</si>
  <si>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</si>
  <si>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</si>
  <si>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</si>
  <si>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</si>
  <si>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</si>
  <si>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</si>
  <si>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</si>
  <si>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</si>
  <si>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</si>
  <si>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</si>
  <si>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</si>
  <si>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</si>
  <si>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</si>
  <si>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</si>
  <si>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</si>
  <si>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</si>
  <si>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</si>
  <si>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</si>
  <si>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</si>
  <si>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</si>
  <si>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</si>
  <si>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</si>
  <si>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</si>
  <si>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</si>
  <si>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</si>
  <si>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</si>
  <si>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</si>
  <si>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</si>
  <si>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</si>
  <si>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</si>
  <si>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</si>
  <si>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</si>
  <si>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</si>
  <si>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</si>
  <si>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</si>
  <si>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</si>
  <si>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</si>
  <si>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</si>
  <si>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</si>
  <si>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</si>
  <si>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</si>
  <si>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</si>
  <si>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</si>
  <si>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</si>
  <si>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</si>
  <si>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</si>
  <si>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</si>
  <si>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</si>
  <si>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</si>
  <si>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</si>
  <si>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</si>
  <si>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</si>
  <si>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</si>
  <si>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</si>
  <si>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</si>
  <si>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</si>
  <si>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</si>
  <si>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</si>
  <si>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</si>
  <si>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</si>
  <si>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</si>
  <si>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</si>
  <si>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</si>
  <si>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</si>
  <si>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</si>
  <si>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</si>
  <si>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</si>
  <si>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</si>
  <si>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</si>
  <si>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</si>
  <si>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</si>
  <si>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</si>
  <si>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</si>
  <si>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</si>
  <si>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</si>
  <si>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</si>
  <si>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</si>
  <si>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</si>
  <si>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</si>
  <si>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</si>
  <si>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</si>
  <si>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</si>
  <si>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</si>
  <si>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</si>
  <si>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</si>
  <si>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</si>
  <si>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</si>
  <si>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</si>
  <si>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</si>
  <si>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</si>
  <si>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</si>
  <si>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</si>
  <si>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</si>
  <si>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</si>
  <si>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</si>
  <si>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</si>
  <si>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</si>
  <si>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</si>
  <si>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</si>
  <si>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</si>
  <si>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</si>
  <si>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</si>
  <si>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</si>
  <si>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</si>
  <si>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</si>
  <si>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</si>
  <si>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</si>
  <si>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</si>
  <si>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</si>
  <si>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</si>
  <si>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</si>
  <si>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</si>
  <si>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</si>
  <si>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</si>
  <si>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</si>
  <si>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</si>
  <si>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</si>
  <si>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</si>
  <si>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</si>
  <si>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</si>
  <si>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</si>
  <si>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</si>
  <si>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</si>
  <si>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</si>
  <si>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</si>
  <si>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</si>
  <si>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</si>
  <si>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</si>
  <si>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</si>
  <si>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</si>
  <si>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</si>
  <si>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</si>
  <si>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</si>
  <si>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</si>
  <si>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</si>
  <si>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</si>
  <si>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</si>
  <si>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</si>
  <si>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</si>
  <si>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</si>
  <si>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</si>
  <si>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</si>
  <si>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</si>
  <si>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</si>
  <si>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</si>
  <si>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</si>
  <si>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</si>
  <si>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</si>
  <si>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</si>
  <si>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</si>
  <si>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</si>
  <si>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</si>
  <si>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</si>
  <si>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</si>
  <si>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</si>
  <si>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</si>
  <si>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</si>
  <si>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</si>
  <si>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</si>
  <si>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</si>
  <si>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</si>
  <si>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</si>
  <si>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</si>
  <si>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</si>
  <si>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</si>
  <si>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</si>
  <si>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</si>
  <si>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</si>
  <si>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</si>
  <si>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</si>
  <si>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</si>
  <si>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</si>
  <si>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</si>
  <si>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</si>
  <si>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</si>
  <si>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</si>
  <si>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</si>
  <si>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</si>
  <si>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</si>
  <si>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</si>
  <si>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</si>
  <si>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</si>
  <si>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</si>
  <si>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</si>
  <si>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</si>
  <si>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</si>
  <si>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</si>
  <si>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</si>
  <si>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</si>
  <si>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</si>
  <si>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</si>
  <si>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</si>
  <si>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</si>
  <si>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</si>
  <si>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</si>
  <si>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</si>
  <si>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</si>
  <si>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</si>
  <si>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</si>
  <si>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</si>
  <si>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</si>
  <si>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</si>
  <si>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</si>
  <si>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</si>
  <si>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</si>
  <si>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</si>
  <si>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</si>
  <si>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</si>
  <si>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</si>
  <si>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</si>
  <si>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</si>
  <si>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</si>
  <si>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</si>
  <si>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</si>
  <si>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</si>
  <si>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</si>
  <si>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</si>
  <si>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</si>
  <si>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</si>
  <si>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</si>
  <si>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</si>
  <si>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</si>
  <si>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</si>
  <si>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</si>
  <si>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</si>
  <si>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</si>
  <si>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</si>
  <si>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</si>
  <si>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</si>
  <si>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</si>
  <si>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</si>
  <si>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</si>
  <si>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</si>
  <si>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</si>
  <si>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</si>
  <si>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</si>
  <si>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</si>
  <si>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</si>
  <si>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</si>
  <si>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</si>
  <si>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</si>
  <si>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</si>
  <si>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</si>
  <si>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</si>
  <si>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</si>
  <si>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</si>
  <si>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</si>
  <si>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</si>
  <si>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</si>
  <si>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</si>
  <si>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</si>
  <si>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</si>
  <si>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</si>
  <si>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</si>
  <si>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</si>
  <si>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</si>
  <si>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</si>
  <si>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</si>
  <si>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</si>
  <si>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</si>
  <si>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</si>
  <si>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</si>
  <si>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</si>
  <si>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</si>
  <si>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</si>
  <si>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</si>
  <si>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</si>
  <si>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</si>
  <si>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</si>
  <si>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</si>
  <si>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</si>
  <si>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</si>
  <si>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</si>
  <si>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</si>
  <si>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</si>
  <si>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</si>
  <si>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</si>
  <si>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</si>
  <si>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</si>
  <si>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</si>
  <si>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</si>
  <si>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</si>
  <si>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</si>
  <si>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</si>
  <si>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</si>
  <si>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</si>
  <si>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</si>
  <si>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</si>
  <si>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</si>
  <si>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</si>
  <si>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</si>
  <si>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</si>
  <si>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</si>
  <si>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</si>
  <si>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</si>
  <si>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</si>
  <si>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</si>
  <si>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</si>
  <si>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</si>
  <si>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</si>
  <si>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</si>
  <si>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</si>
  <si>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</si>
  <si>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</si>
  <si>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</si>
  <si>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</si>
  <si>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</si>
  <si>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</si>
  <si>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</si>
  <si>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</si>
  <si>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</si>
  <si>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</si>
  <si>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</si>
  <si>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</si>
  <si>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</si>
  <si>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</si>
  <si>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</si>
  <si>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</si>
  <si>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</si>
  <si>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</si>
  <si>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</si>
  <si>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</si>
  <si>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</si>
  <si>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</si>
  <si>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</si>
  <si>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</si>
  <si>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</si>
  <si>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</si>
  <si>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</si>
  <si>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</si>
  <si>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</si>
  <si>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</si>
  <si>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</si>
  <si>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</si>
  <si>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</si>
  <si>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</si>
  <si>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</si>
  <si>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</si>
  <si>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</si>
  <si>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</si>
  <si>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</si>
  <si>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</si>
  <si>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</si>
  <si>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</si>
  <si>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</si>
  <si>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</si>
  <si>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</si>
  <si>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</si>
  <si>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</si>
  <si>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</si>
  <si>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</si>
  <si>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</si>
  <si>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</si>
  <si>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</si>
  <si>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</si>
  <si>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</si>
  <si>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</si>
  <si>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</si>
  <si>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</si>
  <si>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</si>
  <si>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</si>
  <si>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</si>
  <si>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</si>
  <si>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</si>
  <si>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</si>
  <si>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</si>
  <si>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</si>
  <si>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</si>
  <si>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</si>
  <si>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</si>
  <si>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</si>
  <si>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</si>
  <si>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</si>
  <si>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</si>
  <si>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</si>
  <si>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</si>
  <si>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</si>
  <si>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</si>
  <si>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</si>
  <si>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</si>
  <si>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</si>
  <si>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</si>
  <si>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</si>
  <si>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</si>
  <si>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</si>
  <si>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</si>
  <si>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</si>
  <si>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</si>
  <si>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</si>
  <si>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</si>
  <si>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</si>
  <si>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</si>
  <si>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</si>
  <si>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</si>
  <si>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</si>
  <si>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</si>
  <si>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</si>
  <si>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</si>
  <si>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</si>
  <si>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</si>
  <si>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</si>
  <si>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</si>
  <si>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</si>
  <si>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</si>
  <si>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</si>
  <si>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</si>
  <si>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</si>
  <si>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</si>
  <si>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</si>
  <si>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</si>
  <si>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</si>
  <si>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</si>
  <si>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</si>
  <si>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</si>
  <si>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</si>
  <si>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</si>
  <si>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</si>
  <si>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</si>
  <si>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</si>
  <si>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</si>
  <si>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</si>
  <si>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</si>
  <si>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</si>
  <si>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</si>
  <si>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</si>
  <si>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</si>
  <si>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</si>
  <si>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</si>
  <si>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</si>
  <si>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</si>
  <si>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</si>
  <si>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</si>
  <si>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</si>
  <si>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</si>
  <si>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</si>
  <si>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</si>
  <si>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</si>
  <si>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</si>
  <si>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</si>
  <si>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</si>
  <si>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</si>
  <si>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</si>
  <si>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</si>
  <si>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</si>
  <si>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</si>
  <si>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</si>
  <si>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</si>
  <si>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</si>
  <si>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</si>
  <si>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</si>
  <si>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</si>
  <si>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</si>
  <si>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</si>
  <si>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</si>
  <si>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</si>
  <si>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</si>
  <si>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</si>
  <si>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</si>
  <si>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</si>
  <si>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</si>
  <si>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</si>
  <si>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</si>
  <si>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</si>
  <si>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</si>
  <si>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</si>
  <si>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</si>
  <si>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</si>
  <si>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</si>
  <si>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</si>
  <si>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</si>
  <si>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</si>
  <si>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</si>
  <si>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</si>
  <si>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</si>
  <si>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</si>
  <si>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</si>
  <si>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</si>
  <si>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</si>
  <si>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</si>
  <si>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</si>
  <si>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</si>
  <si>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</si>
  <si>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</si>
  <si>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</si>
  <si>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</si>
  <si>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</si>
  <si>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</si>
  <si>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</si>
  <si>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</si>
  <si>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</si>
  <si>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</si>
  <si>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</si>
  <si>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</si>
  <si>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</si>
  <si>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</si>
  <si>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</si>
  <si>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</si>
  <si>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</si>
  <si>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</si>
  <si>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</si>
  <si>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</si>
  <si>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</si>
  <si>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</si>
  <si>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</si>
  <si>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</si>
  <si>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</si>
  <si>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</si>
  <si>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</si>
  <si>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</si>
  <si>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</si>
  <si>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</si>
  <si>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</si>
  <si>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</si>
  <si>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</si>
  <si>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</si>
  <si>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</si>
  <si>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</si>
  <si>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</si>
  <si>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</si>
  <si>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</si>
  <si>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</si>
  <si>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</si>
  <si>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</si>
  <si>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</si>
  <si>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</si>
  <si>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</si>
  <si>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</si>
  <si>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</si>
  <si>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</si>
  <si>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</si>
  <si>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</si>
  <si>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</si>
  <si>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</si>
  <si>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</si>
  <si>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</si>
  <si>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</si>
  <si>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</si>
  <si>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</si>
  <si>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</si>
  <si>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</si>
  <si>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</si>
  <si>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</si>
  <si>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</si>
  <si>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</si>
  <si>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</si>
  <si>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</si>
  <si>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</si>
  <si>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</si>
  <si>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</si>
  <si>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</si>
  <si>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</si>
  <si>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</si>
  <si>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</si>
  <si>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</si>
  <si>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</si>
  <si>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</si>
  <si>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</si>
  <si>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</si>
  <si>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</si>
  <si>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</si>
  <si>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</si>
  <si>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</si>
  <si>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</si>
  <si>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</si>
  <si>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</si>
  <si>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</si>
  <si>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</si>
  <si>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</si>
  <si>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</si>
  <si>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</si>
  <si>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</si>
  <si>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</si>
  <si>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</si>
  <si>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</si>
  <si>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</si>
  <si>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</si>
  <si>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</si>
  <si>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</si>
  <si>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</si>
  <si>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</si>
  <si>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</si>
  <si>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</si>
  <si>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</si>
  <si>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</si>
  <si>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</si>
  <si>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</si>
  <si>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</si>
  <si>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</si>
  <si>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</si>
  <si>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</si>
  <si>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</si>
  <si>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</si>
  <si>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</si>
  <si>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</si>
  <si>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</si>
  <si>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</si>
  <si>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</si>
  <si>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</si>
  <si>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</si>
  <si>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</si>
  <si>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</si>
  <si>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</si>
  <si>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</si>
  <si>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</si>
  <si>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</si>
  <si>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</si>
  <si>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</si>
  <si>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</si>
  <si>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</si>
  <si>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</si>
  <si>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</si>
  <si>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</si>
  <si>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</si>
  <si>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</si>
  <si>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</si>
  <si>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</si>
  <si>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</si>
  <si>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</si>
  <si>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</si>
  <si>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</si>
  <si>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</si>
  <si>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</si>
  <si>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</si>
  <si>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</si>
  <si>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</si>
  <si>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</si>
  <si>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</si>
  <si>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</si>
  <si>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</si>
  <si>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</si>
  <si>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</si>
  <si>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</si>
  <si>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</si>
  <si>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</si>
  <si>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</si>
  <si>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</si>
  <si>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</si>
  <si>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</si>
  <si>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</si>
  <si>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</si>
  <si>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</si>
  <si>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</si>
  <si>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</si>
  <si>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</si>
  <si>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</si>
  <si>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</si>
  <si>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</si>
  <si>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</si>
  <si>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</si>
  <si>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</si>
  <si>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</si>
  <si>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</si>
  <si>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</si>
  <si>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</si>
  <si>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</si>
  <si>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</si>
  <si>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</si>
  <si>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</si>
  <si>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</si>
  <si>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</si>
  <si>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</si>
  <si>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</si>
  <si>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</si>
  <si>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</si>
  <si>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</si>
  <si>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</si>
  <si>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</si>
  <si>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</si>
  <si>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</si>
  <si>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</si>
  <si>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</si>
  <si>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</si>
  <si>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</si>
  <si>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</si>
  <si>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</si>
  <si>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</si>
  <si>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</si>
  <si>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</si>
  <si>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</si>
  <si>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</si>
  <si>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</si>
  <si>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</si>
  <si>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</si>
  <si>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</si>
  <si>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</si>
  <si>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</si>
  <si>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</si>
  <si>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</si>
  <si>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</si>
  <si>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</si>
  <si>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</si>
  <si>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</si>
  <si>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</si>
  <si>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</si>
  <si>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</si>
  <si>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</si>
  <si>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</si>
  <si>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</si>
  <si>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</si>
  <si>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</si>
  <si>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</si>
  <si>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</si>
  <si>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</si>
  <si>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</si>
  <si>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</si>
  <si>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</si>
  <si>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</si>
  <si>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</si>
  <si>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</si>
  <si>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</si>
  <si>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</si>
  <si>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</si>
  <si>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</si>
  <si>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</si>
  <si>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</si>
  <si>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</si>
  <si>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</si>
  <si>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</si>
  <si>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</si>
  <si>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</si>
  <si>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</si>
  <si>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</si>
  <si>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</si>
  <si>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</si>
  <si>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</si>
  <si>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</si>
  <si>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</si>
  <si>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</si>
  <si>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</si>
  <si>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</si>
  <si>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</si>
  <si>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</si>
  <si>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</si>
  <si>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</si>
  <si>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</si>
  <si>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</si>
  <si>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</si>
  <si>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</si>
  <si>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</si>
  <si>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</si>
  <si>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</si>
  <si>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</si>
  <si>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</si>
  <si>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</si>
  <si>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</si>
  <si>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</si>
  <si>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</si>
  <si>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</si>
  <si>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</si>
  <si>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</si>
  <si>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</si>
  <si>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</si>
  <si>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</si>
  <si>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</si>
  <si>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</si>
  <si>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</si>
  <si>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</si>
  <si>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</si>
  <si>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</si>
  <si>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</si>
  <si>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</si>
  <si>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</si>
  <si>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</si>
  <si>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</si>
  <si>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</si>
  <si>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</si>
  <si>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</si>
  <si>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</si>
  <si>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</si>
  <si>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</si>
  <si>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</si>
  <si>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</si>
  <si>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</si>
  <si>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</si>
  <si>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</si>
  <si>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</si>
  <si>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</si>
  <si>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</si>
  <si>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</si>
  <si>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</si>
  <si>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</si>
  <si>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</si>
  <si>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</si>
  <si>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</si>
  <si>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</si>
  <si>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</si>
  <si>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</si>
  <si>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</si>
  <si>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</si>
  <si>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</si>
  <si>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</si>
  <si>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</si>
  <si>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</si>
  <si>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</si>
  <si>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</si>
  <si>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</si>
  <si>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</si>
  <si>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</si>
  <si>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</si>
  <si>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</si>
  <si>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</si>
  <si>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</si>
  <si>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</si>
  <si>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</si>
  <si>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</si>
  <si>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</si>
  <si>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</si>
  <si>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</si>
  <si>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</si>
  <si>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</si>
  <si>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</si>
  <si>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</si>
  <si>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</si>
  <si>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</si>
  <si>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</si>
  <si>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</si>
  <si>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</si>
  <si>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</si>
  <si>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</si>
  <si>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</si>
  <si>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</si>
  <si>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</si>
  <si>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</si>
  <si>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</si>
  <si>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</si>
  <si>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</si>
  <si>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</si>
  <si>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</si>
  <si>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</si>
  <si>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</si>
  <si>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</si>
  <si>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</si>
  <si>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</si>
  <si>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</si>
  <si>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</si>
  <si>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</si>
  <si>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</si>
  <si>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</si>
  <si>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</si>
  <si>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</si>
  <si>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</si>
  <si>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</si>
  <si>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</si>
  <si>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</si>
  <si>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</si>
  <si>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</si>
  <si>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</si>
  <si>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</si>
  <si>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</si>
  <si>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</si>
  <si>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</si>
  <si>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</si>
  <si>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</si>
  <si>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</si>
  <si>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</si>
  <si>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</si>
  <si>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</si>
  <si>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</si>
  <si>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</si>
  <si>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</si>
  <si>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</si>
  <si>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</si>
  <si>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</si>
  <si>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</si>
  <si>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</si>
  <si>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</si>
  <si>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</si>
  <si>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</si>
  <si>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</si>
  <si>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</si>
  <si>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</si>
  <si>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</si>
  <si>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</si>
  <si>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</si>
  <si>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</si>
  <si>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</si>
  <si>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</si>
  <si>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</si>
  <si>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</si>
  <si>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</si>
  <si>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</si>
  <si>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</si>
  <si>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</si>
  <si>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</si>
  <si>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</si>
  <si>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</si>
  <si>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</si>
  <si>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</si>
  <si>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</si>
  <si>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</si>
  <si>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</si>
  <si>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</si>
  <si>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</si>
  <si>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</si>
  <si>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</si>
  <si>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</si>
  <si>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</si>
  <si>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</si>
  <si>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</si>
  <si>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</si>
  <si>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</si>
  <si>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</si>
  <si>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</si>
  <si>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</si>
  <si>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</si>
  <si>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</si>
  <si>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</si>
  <si>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</si>
  <si>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</si>
  <si>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</si>
  <si>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</si>
  <si>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</si>
  <si>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</si>
  <si>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</si>
  <si>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</si>
  <si>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</si>
  <si>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</si>
  <si>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</si>
  <si>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</si>
  <si>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</si>
  <si>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</si>
  <si>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</si>
  <si>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</si>
  <si>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</si>
  <si>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</si>
  <si>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</si>
  <si>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</si>
  <si>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</si>
  <si>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</si>
  <si>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</si>
  <si>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</si>
  <si>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</si>
  <si>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</si>
  <si>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</si>
  <si>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</si>
  <si>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</si>
  <si>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</si>
  <si>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</si>
  <si>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</si>
  <si>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</si>
  <si>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</si>
  <si>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</si>
  <si>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</si>
  <si>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</si>
  <si>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</si>
  <si>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</si>
  <si>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</si>
  <si>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</si>
  <si>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</si>
  <si>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</si>
  <si>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</si>
  <si>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</si>
  <si>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</si>
  <si>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</si>
  <si>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</si>
  <si>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</si>
  <si>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</si>
  <si>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</si>
  <si>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</si>
  <si>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</si>
  <si>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</si>
  <si>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</si>
  <si>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</si>
  <si>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</si>
  <si>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</si>
  <si>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</si>
  <si>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</si>
  <si>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</si>
  <si>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</si>
  <si>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</si>
  <si>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</si>
  <si>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</si>
  <si>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</si>
  <si>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</si>
  <si>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</si>
  <si>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</si>
  <si>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</si>
  <si>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</si>
  <si>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</si>
  <si>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</si>
  <si>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</si>
  <si>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</si>
  <si>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</si>
  <si>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</si>
  <si>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</si>
  <si>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</si>
  <si>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</si>
  <si>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</si>
  <si>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</si>
  <si>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</si>
  <si>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</si>
  <si>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</si>
  <si>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</si>
  <si>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</si>
  <si>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</si>
  <si>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</si>
  <si>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</si>
  <si>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</si>
  <si>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</si>
  <si>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</si>
  <si>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</si>
  <si>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</si>
  <si>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</si>
  <si>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</si>
  <si>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</si>
  <si>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</si>
  <si>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</si>
  <si>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</si>
  <si>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</si>
  <si>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</si>
  <si>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</si>
  <si>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</si>
  <si>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</si>
  <si>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</si>
  <si>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</si>
  <si>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</si>
  <si>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</si>
  <si>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</si>
  <si>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</si>
  <si>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</si>
  <si>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</si>
  <si>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</si>
  <si>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</si>
  <si>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</si>
  <si>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</si>
  <si>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</si>
  <si>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</si>
  <si>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</si>
  <si>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</si>
  <si>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</si>
  <si>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</si>
  <si>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</si>
  <si>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</si>
  <si>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</si>
  <si>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</si>
  <si>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</si>
  <si>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</si>
  <si>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</si>
  <si>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</si>
  <si>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</si>
  <si>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</si>
  <si>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</si>
  <si>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</si>
  <si>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</si>
  <si>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</si>
  <si>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</si>
  <si>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</si>
  <si>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</si>
  <si>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</si>
  <si>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</si>
  <si>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</si>
  <si>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</si>
  <si>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</si>
  <si>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</si>
  <si>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</si>
  <si>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</si>
  <si>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</si>
  <si>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</si>
  <si>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</si>
  <si>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</si>
  <si>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</si>
  <si>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</si>
  <si>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</si>
  <si>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</si>
  <si>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</si>
  <si>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</si>
  <si>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</si>
  <si>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</si>
  <si>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</si>
  <si>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</si>
  <si>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</si>
  <si>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</si>
  <si>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</si>
  <si>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</si>
  <si>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</si>
  <si>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</si>
  <si>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</si>
  <si>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</si>
  <si>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</si>
  <si>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</si>
  <si>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</si>
  <si>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</si>
  <si>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</si>
  <si>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</si>
  <si>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</si>
  <si>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</si>
  <si>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</si>
  <si>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</si>
  <si>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</si>
  <si>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</si>
  <si>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</si>
  <si>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</si>
  <si>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</si>
  <si>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</si>
  <si>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</si>
  <si>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</si>
  <si>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</si>
  <si>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</si>
  <si>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</si>
  <si>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</si>
  <si>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</si>
  <si>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</si>
  <si>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</si>
  <si>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</si>
  <si>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</si>
  <si>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</si>
  <si>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</si>
  <si>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</si>
  <si>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</si>
  <si>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</si>
  <si>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</si>
  <si>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</si>
  <si>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</si>
  <si>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</si>
  <si>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</si>
  <si>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</si>
  <si>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</si>
  <si>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</si>
  <si>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</si>
  <si>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</si>
  <si>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</si>
  <si>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</si>
  <si>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</si>
  <si>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</si>
  <si>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</si>
  <si>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</si>
  <si>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</si>
  <si>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</si>
  <si>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</si>
  <si>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</si>
  <si>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</si>
  <si>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</si>
  <si>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</si>
  <si>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</si>
  <si>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</si>
  <si>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</si>
  <si>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</si>
  <si>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</si>
  <si>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</si>
  <si>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</si>
  <si>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</si>
  <si>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</si>
  <si>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</si>
  <si>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</si>
  <si>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</si>
  <si>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</si>
  <si>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</si>
  <si>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</si>
  <si>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</si>
  <si>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</si>
  <si>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</si>
  <si>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</si>
  <si>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</si>
  <si>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</si>
  <si>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</si>
  <si>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</si>
  <si>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</si>
  <si>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</si>
  <si>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</si>
  <si>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</si>
  <si>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</si>
  <si>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</si>
  <si>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</si>
  <si>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</si>
  <si>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</si>
  <si>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</si>
  <si>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</si>
  <si>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</si>
  <si>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</si>
  <si>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</si>
  <si>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</si>
  <si>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</si>
  <si>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</si>
  <si>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</si>
  <si>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</si>
  <si>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</si>
  <si>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</si>
  <si>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</si>
  <si>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</si>
  <si>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</si>
  <si>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</si>
  <si>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</si>
  <si>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</si>
  <si>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</si>
  <si>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</si>
  <si>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</si>
  <si>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</si>
  <si>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</si>
  <si>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</si>
  <si>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</si>
  <si>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</si>
  <si>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</si>
  <si>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</si>
  <si>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</si>
  <si>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</si>
  <si>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</si>
  <si>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</si>
  <si>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</si>
  <si>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</si>
  <si>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</si>
  <si>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</si>
  <si>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</si>
  <si>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</si>
  <si>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</si>
  <si>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</si>
  <si>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</si>
  <si>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</si>
  <si>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</si>
  <si>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</si>
  <si>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</si>
  <si>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</si>
  <si>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</si>
  <si>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</si>
  <si>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</si>
  <si>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</si>
  <si>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</si>
  <si>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</si>
  <si>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</si>
  <si>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</si>
  <si>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</si>
  <si>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</si>
  <si>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</si>
  <si>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</si>
  <si>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</si>
  <si>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</si>
  <si>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</si>
  <si>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</si>
  <si>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</si>
  <si>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</si>
  <si>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</si>
  <si>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</si>
  <si>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</si>
  <si>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</si>
  <si>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</si>
  <si>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</si>
  <si>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</si>
  <si>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</si>
  <si>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</si>
  <si>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</si>
  <si>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</si>
  <si>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</si>
  <si>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</si>
  <si>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</si>
  <si>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</si>
  <si>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</si>
  <si>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</si>
  <si>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</si>
  <si>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</si>
  <si>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</si>
  <si>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</si>
  <si>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</si>
  <si>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</si>
  <si>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</si>
  <si>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</si>
  <si>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</si>
  <si>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</si>
  <si>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</si>
  <si>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</si>
  <si>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</si>
  <si>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</si>
  <si>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</si>
  <si>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</si>
  <si>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</si>
  <si>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</si>
  <si>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</si>
  <si>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</si>
  <si>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</si>
  <si>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</si>
  <si>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</si>
  <si>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</si>
  <si>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</si>
  <si>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</si>
  <si>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</si>
  <si>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</si>
  <si>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</si>
  <si>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</si>
  <si>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</si>
  <si>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</si>
  <si>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</si>
  <si>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</si>
  <si>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</si>
  <si>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</si>
  <si>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</si>
  <si>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</si>
  <si>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</si>
  <si>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</si>
  <si>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</si>
  <si>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</si>
  <si>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</si>
  <si>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</si>
  <si>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</si>
  <si>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</si>
  <si>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</si>
  <si>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</si>
  <si>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</si>
  <si>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</si>
  <si>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</si>
  <si>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</si>
  <si>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</si>
  <si>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</si>
  <si>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</si>
  <si>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</si>
  <si>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</si>
  <si>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</si>
  <si>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</si>
  <si>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</si>
  <si>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</si>
  <si>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</si>
  <si>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</si>
  <si>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</si>
  <si>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</si>
  <si>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</si>
  <si>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</si>
  <si>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</si>
  <si>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</si>
  <si>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</si>
  <si>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</si>
  <si>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</si>
  <si>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</si>
  <si>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</si>
  <si>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</si>
  <si>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</si>
  <si>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</si>
  <si>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</si>
  <si>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</si>
  <si>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</si>
  <si>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</si>
  <si>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</si>
  <si>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</si>
  <si>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</si>
  <si>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</si>
  <si>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</si>
  <si>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</si>
  <si>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</si>
  <si>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</si>
  <si>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</si>
  <si>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</si>
  <si>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</si>
  <si>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</si>
  <si>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</si>
  <si>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</si>
  <si>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</si>
  <si>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</si>
  <si>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</si>
  <si>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</si>
  <si>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</si>
  <si>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</si>
  <si>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</si>
  <si>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</si>
  <si>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</si>
  <si>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</si>
  <si>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</si>
  <si>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</si>
  <si>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</si>
  <si>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</si>
  <si>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</si>
  <si>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</si>
  <si>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</si>
  <si>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</si>
  <si>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</si>
  <si>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</si>
  <si>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</si>
  <si>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</si>
  <si>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</si>
  <si>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</si>
  <si>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</si>
  <si>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</si>
  <si>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</si>
  <si>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</si>
  <si>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</si>
  <si>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</si>
  <si>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</si>
  <si>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</si>
  <si>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</si>
  <si>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</si>
  <si>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</si>
  <si>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</si>
  <si>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</si>
  <si>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</si>
  <si>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</si>
  <si>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</si>
  <si>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</si>
  <si>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</si>
  <si>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</si>
  <si>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</si>
  <si>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</si>
  <si>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</si>
  <si>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</si>
  <si>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</si>
  <si>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</si>
  <si>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</si>
  <si>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</si>
  <si>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</si>
  <si>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</si>
  <si>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</si>
  <si>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</si>
  <si>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</si>
  <si>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</si>
  <si>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</si>
  <si>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</si>
  <si>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</si>
  <si>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</si>
  <si>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</si>
  <si>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</si>
  <si>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</si>
  <si>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</si>
  <si>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</si>
  <si>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</si>
  <si>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</si>
  <si>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</si>
  <si>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</si>
  <si>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</si>
  <si>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</si>
  <si>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</si>
  <si>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</si>
  <si>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</si>
  <si>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</si>
  <si>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</si>
  <si>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</si>
  <si>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</si>
  <si>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</si>
  <si>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</si>
  <si>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</si>
  <si>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</si>
  <si>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</si>
  <si>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</si>
  <si>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</si>
  <si>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</si>
  <si>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</si>
  <si>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</si>
  <si>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</si>
  <si>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</si>
  <si>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</si>
  <si>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</si>
  <si>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</si>
  <si>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</si>
  <si>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</si>
  <si>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</si>
  <si>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</si>
  <si>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</si>
  <si>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</si>
  <si>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</si>
  <si>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</si>
  <si>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</si>
  <si>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</si>
  <si>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</si>
  <si>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</si>
  <si>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</si>
  <si>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</si>
  <si>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</si>
  <si>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</si>
  <si>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</si>
  <si>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</si>
  <si>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</si>
  <si>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</si>
  <si>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</si>
  <si>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</si>
  <si>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</si>
  <si>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</si>
  <si>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</si>
  <si>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</si>
  <si>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</si>
  <si>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</si>
  <si>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</si>
  <si>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</si>
  <si>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</si>
  <si>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</si>
  <si>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</si>
  <si>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</si>
  <si>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</si>
  <si>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</si>
  <si>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</si>
  <si>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</si>
  <si>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</si>
  <si>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</si>
  <si>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</si>
  <si>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</si>
  <si>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</si>
  <si>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</si>
  <si>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</si>
  <si>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</si>
  <si>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</si>
  <si>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</si>
  <si>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</si>
  <si>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</si>
  <si>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</si>
  <si>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</si>
  <si>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</si>
  <si>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</si>
  <si>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</si>
  <si>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</si>
  <si>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</si>
  <si>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</si>
  <si>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</si>
  <si>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</si>
  <si>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</si>
  <si>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</si>
  <si>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</si>
  <si>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</si>
  <si>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</si>
  <si>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</si>
  <si>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</si>
  <si>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</si>
  <si>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</si>
  <si>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</si>
  <si>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</si>
  <si>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</si>
  <si>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</si>
  <si>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</si>
  <si>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</si>
  <si>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</si>
  <si>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</si>
  <si>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</si>
  <si>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</si>
  <si>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</si>
  <si>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</si>
  <si>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</si>
  <si>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</si>
  <si>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</si>
  <si>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</si>
  <si>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</si>
  <si>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</si>
  <si>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</si>
  <si>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</si>
  <si>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</si>
  <si>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</si>
  <si>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</si>
  <si>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</si>
  <si>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</si>
  <si>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</si>
  <si>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</si>
  <si>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</si>
  <si>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</si>
  <si>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</si>
  <si>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</si>
  <si>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</si>
  <si>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</si>
  <si>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</si>
  <si>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</si>
  <si>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</si>
  <si>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</si>
  <si>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</si>
  <si>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</si>
  <si>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</si>
  <si>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</si>
  <si>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</si>
  <si>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</si>
  <si>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</si>
  <si>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</si>
  <si>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</si>
  <si>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</si>
  <si>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</si>
  <si>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</si>
  <si>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</si>
  <si>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</si>
  <si>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</si>
  <si>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</si>
  <si>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</si>
  <si>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</si>
  <si>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</si>
  <si>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</si>
  <si>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</si>
  <si>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</si>
  <si>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</si>
  <si>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</si>
  <si>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</si>
  <si>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</si>
  <si>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</si>
  <si>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</si>
  <si>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</si>
  <si>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</si>
  <si>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</si>
  <si>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</si>
  <si>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</si>
  <si>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</si>
  <si>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</si>
  <si>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</si>
  <si>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</si>
  <si>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</si>
  <si>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</si>
  <si>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</si>
  <si>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</si>
  <si>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</si>
  <si>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</si>
  <si>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</si>
  <si>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</si>
  <si>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</si>
  <si>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</si>
  <si>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</si>
  <si>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</si>
  <si>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</si>
  <si>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</si>
  <si>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</si>
  <si>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</si>
  <si>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</si>
  <si>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</si>
  <si>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</si>
  <si>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</si>
  <si>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</si>
  <si>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</si>
  <si>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</si>
  <si>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</si>
  <si>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</si>
  <si>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</si>
  <si>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</si>
  <si>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</si>
  <si>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</si>
  <si>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</si>
  <si>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</si>
  <si>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</si>
  <si>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</si>
  <si>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</si>
  <si>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</si>
  <si>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</si>
  <si>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</si>
  <si>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</si>
  <si>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</si>
  <si>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</si>
  <si>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</si>
  <si>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</si>
  <si>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</si>
  <si>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</si>
  <si>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</si>
  <si>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</si>
  <si>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</si>
  <si>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</si>
  <si>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</si>
  <si>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</si>
  <si>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</si>
  <si>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</si>
  <si>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</si>
  <si>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</si>
  <si>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</si>
  <si>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</si>
  <si>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</si>
  <si>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</si>
  <si>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</si>
  <si>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</si>
  <si>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</si>
  <si>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</si>
  <si>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</si>
  <si>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</si>
  <si>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</si>
  <si>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</si>
  <si>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</si>
  <si>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</si>
  <si>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</si>
  <si>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</si>
  <si>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</si>
  <si>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</si>
  <si>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</si>
  <si>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</si>
  <si>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</si>
  <si>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</si>
  <si>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</si>
  <si>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</si>
  <si>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</si>
  <si>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</si>
  <si>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</si>
  <si>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</si>
  <si>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</si>
  <si>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</si>
  <si>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</si>
  <si>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</si>
  <si>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</si>
  <si>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</si>
  <si>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</si>
  <si>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</si>
  <si>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</si>
  <si>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</si>
  <si>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</si>
  <si>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</si>
  <si>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</si>
  <si>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</si>
  <si>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</si>
  <si>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</si>
  <si>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</si>
  <si>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</si>
  <si>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</si>
  <si>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</si>
  <si>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</si>
  <si>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</si>
  <si>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</si>
  <si>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</si>
  <si>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</si>
  <si>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</si>
  <si>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</si>
  <si>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</si>
  <si>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</si>
  <si>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</si>
  <si>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</si>
  <si>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</si>
  <si>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</si>
  <si>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</si>
  <si>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</si>
  <si>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</si>
  <si>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</si>
  <si>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</si>
  <si>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</si>
  <si>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</si>
  <si>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</si>
  <si>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</si>
  <si>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</si>
  <si>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</si>
  <si>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</si>
  <si>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</si>
  <si>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</si>
  <si>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</si>
  <si>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</si>
  <si>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</si>
  <si>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</si>
  <si>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</si>
  <si>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</si>
  <si>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</si>
  <si>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</si>
  <si>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</si>
  <si>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</si>
  <si>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</si>
  <si>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</si>
  <si>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</si>
  <si>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</si>
  <si>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</si>
  <si>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</si>
  <si>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</si>
  <si>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</si>
  <si>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</si>
  <si>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</si>
  <si>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</si>
  <si>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</si>
  <si>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</si>
  <si>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</si>
  <si>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</si>
  <si>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</si>
  <si>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</si>
  <si>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</si>
  <si>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</si>
  <si>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</si>
  <si>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</si>
  <si>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</si>
  <si>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</si>
  <si>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</si>
  <si>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</si>
  <si>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</si>
  <si>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</si>
  <si>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</si>
  <si>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</si>
  <si>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</si>
  <si>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</si>
  <si>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</si>
  <si>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</si>
  <si>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</si>
  <si>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</si>
  <si>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</si>
  <si>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</si>
  <si>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</si>
  <si>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</si>
  <si>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</si>
  <si>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</si>
  <si>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</si>
  <si>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</si>
  <si>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</si>
  <si>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</si>
  <si>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</si>
  <si>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</si>
  <si>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</si>
  <si>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</si>
  <si>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</si>
  <si>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</si>
  <si>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</si>
  <si>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</si>
  <si>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</si>
  <si>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</si>
  <si>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</si>
  <si>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</si>
  <si>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</si>
  <si>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</si>
  <si>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</si>
  <si>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</si>
  <si>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</si>
  <si>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</si>
  <si>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</si>
  <si>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</si>
  <si>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</si>
  <si>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</si>
  <si>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</si>
  <si>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</si>
  <si>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</si>
  <si>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</si>
  <si>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</si>
  <si>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</si>
  <si>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</si>
  <si>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</si>
  <si>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</si>
  <si>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</si>
  <si>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</si>
  <si>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</si>
  <si>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</si>
  <si>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</si>
  <si>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</si>
  <si>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</si>
  <si>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</si>
  <si>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</si>
  <si>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</si>
  <si>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</si>
  <si>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</si>
  <si>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</si>
  <si>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</si>
  <si>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</si>
  <si>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</si>
  <si>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</si>
  <si>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</si>
  <si>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</si>
  <si>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</si>
  <si>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</si>
  <si>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</si>
  <si>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</si>
  <si>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</si>
  <si>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</si>
  <si>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</si>
  <si>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</si>
  <si>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</si>
  <si>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</si>
  <si>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</si>
  <si>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</si>
  <si>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</si>
  <si>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</si>
  <si>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</si>
  <si>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</si>
  <si>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</si>
  <si>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</si>
  <si>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</si>
  <si>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</si>
  <si>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</si>
  <si>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</si>
  <si>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</si>
  <si>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</si>
  <si>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</si>
  <si>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</si>
  <si>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</si>
  <si>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</si>
  <si>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</si>
  <si>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</si>
  <si>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</si>
  <si>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</si>
  <si>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</si>
  <si>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</si>
  <si>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</si>
  <si>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</si>
  <si>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</si>
  <si>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</si>
  <si>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</si>
  <si>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</si>
  <si>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</si>
  <si>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</si>
  <si>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</si>
  <si>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</si>
  <si>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</si>
  <si>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</si>
  <si>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</si>
  <si>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</si>
  <si>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</si>
  <si>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</si>
  <si>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</si>
  <si>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</si>
  <si>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</si>
  <si>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</si>
  <si>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</si>
  <si>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</si>
  <si>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</si>
  <si>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</si>
  <si>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</si>
  <si>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</si>
  <si>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</si>
  <si>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</si>
  <si>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</si>
  <si>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</si>
  <si>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</si>
  <si>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</si>
  <si>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</si>
  <si>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</si>
  <si>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</si>
  <si>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</si>
  <si>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</si>
  <si>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</si>
  <si>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</si>
  <si>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</si>
  <si>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</si>
  <si>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</si>
  <si>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</si>
  <si>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</si>
  <si>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</si>
  <si>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</si>
  <si>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</si>
  <si>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</si>
  <si>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</si>
  <si>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</si>
  <si>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</si>
  <si>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</si>
  <si>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</si>
  <si>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</si>
  <si>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</si>
  <si>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</si>
  <si>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</si>
  <si>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</si>
  <si>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</si>
  <si>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</si>
  <si>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</si>
  <si>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</si>
  <si>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</si>
  <si>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</si>
  <si>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</si>
  <si>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</si>
  <si>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</si>
  <si>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</si>
  <si>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</si>
  <si>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</si>
  <si>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</si>
  <si>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</si>
  <si>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</si>
  <si>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</si>
  <si>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</si>
  <si>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</si>
  <si>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</si>
  <si>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</si>
  <si>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</si>
  <si>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</si>
  <si>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</si>
  <si>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</si>
  <si>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</si>
  <si>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</si>
  <si>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</si>
  <si>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</si>
  <si>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</si>
  <si>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</si>
  <si>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</si>
  <si>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</si>
  <si>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</si>
  <si>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</si>
  <si>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</si>
  <si>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</si>
  <si>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</si>
  <si>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</si>
  <si>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</si>
  <si>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</si>
  <si>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</si>
  <si>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</si>
  <si>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</si>
  <si>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</si>
  <si>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</si>
  <si>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</si>
  <si>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</si>
  <si>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</si>
  <si>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</si>
  <si>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</si>
  <si>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</si>
  <si>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</si>
  <si>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</si>
  <si>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</si>
  <si>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</si>
  <si>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</si>
  <si>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</si>
  <si>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</si>
  <si>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</si>
  <si>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</si>
  <si>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</si>
  <si>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</si>
  <si>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</si>
  <si>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</si>
  <si>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</si>
  <si>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</si>
  <si>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</si>
  <si>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</si>
  <si>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</si>
  <si>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</si>
  <si>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</si>
  <si>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</si>
  <si>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</si>
  <si>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</si>
  <si>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</si>
  <si>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</si>
  <si>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</si>
  <si>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</si>
  <si>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</si>
  <si>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</si>
  <si>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</si>
  <si>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</si>
  <si>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</si>
  <si>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</si>
  <si>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</si>
  <si>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</si>
  <si>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</si>
  <si>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</si>
  <si>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</si>
  <si>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</si>
  <si>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</si>
  <si>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</si>
  <si>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</si>
  <si>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</si>
  <si>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</si>
  <si>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</si>
  <si>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</si>
  <si>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</si>
  <si>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</si>
  <si>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</si>
  <si>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</si>
  <si>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</si>
  <si>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</si>
  <si>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</si>
  <si>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</si>
  <si>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</si>
  <si>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</si>
  <si>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</si>
  <si>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</si>
  <si>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</si>
  <si>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</si>
  <si>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</si>
  <si>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</si>
  <si>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</si>
  <si>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</si>
  <si>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</si>
  <si>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</si>
  <si>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</si>
  <si>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</si>
  <si>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</si>
  <si>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</si>
  <si>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</si>
  <si>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</si>
  <si>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</si>
  <si>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</si>
  <si>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</si>
  <si>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</si>
  <si>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</si>
  <si>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</si>
  <si>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</si>
  <si>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</si>
  <si>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</si>
  <si>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</si>
  <si>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</si>
  <si>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</si>
  <si>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</si>
  <si>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</si>
  <si>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</si>
  <si>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</si>
  <si>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</si>
  <si>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</si>
  <si>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</si>
  <si>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</si>
  <si>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</si>
  <si>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</si>
  <si>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</si>
  <si>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</si>
  <si>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</si>
  <si>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</si>
  <si>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</si>
  <si>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</si>
  <si>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</si>
  <si>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</si>
  <si>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</si>
  <si>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</si>
  <si>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</si>
  <si>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</si>
  <si>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</si>
  <si>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</si>
  <si>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</si>
  <si>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</si>
  <si>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</si>
  <si>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</si>
  <si>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</si>
  <si>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</si>
  <si>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</si>
  <si>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</si>
  <si>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</si>
  <si>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</si>
  <si>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</si>
  <si>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</si>
  <si>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</si>
  <si>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</si>
  <si>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</si>
  <si>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</si>
  <si>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</si>
  <si>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</si>
  <si>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</si>
  <si>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</si>
  <si>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</si>
  <si>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</si>
  <si>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</si>
  <si>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</si>
  <si>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</si>
  <si>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</si>
  <si>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</si>
  <si>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</si>
  <si>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</si>
  <si>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</si>
  <si>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</si>
  <si>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</si>
  <si>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</si>
  <si>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</si>
  <si>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</si>
  <si>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</si>
  <si>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</si>
  <si>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</si>
  <si>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</si>
  <si>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</si>
  <si>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</si>
  <si>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</si>
  <si>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</si>
  <si>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</si>
  <si>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</si>
  <si>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</si>
  <si>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</si>
  <si>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</si>
  <si>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</si>
  <si>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</si>
  <si>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</si>
  <si>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</si>
  <si>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</si>
  <si>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</si>
  <si>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</si>
  <si>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</si>
  <si>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</si>
  <si>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</si>
  <si>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</si>
  <si>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</si>
  <si>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</si>
  <si>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</si>
  <si>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</si>
  <si>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</si>
  <si>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</si>
  <si>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</si>
  <si>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</si>
  <si>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</si>
  <si>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</si>
  <si>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</si>
  <si>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</si>
  <si>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</si>
  <si>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</si>
  <si>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</si>
  <si>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</si>
  <si>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</si>
  <si>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</si>
  <si>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</si>
  <si>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</si>
  <si>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</si>
  <si>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</si>
  <si>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</si>
  <si>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</si>
  <si>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</si>
  <si>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</si>
  <si>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</si>
  <si>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</si>
  <si>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</si>
  <si>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</si>
  <si>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</si>
  <si>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</si>
  <si>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</si>
  <si>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</si>
  <si>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</si>
  <si>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</si>
  <si>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</si>
  <si>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</si>
  <si>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</si>
  <si>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</si>
  <si>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</si>
  <si>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</si>
  <si>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</si>
  <si>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</si>
  <si>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</si>
  <si>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</si>
  <si>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</si>
  <si>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</si>
  <si>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</si>
  <si>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</si>
  <si>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</si>
  <si>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</si>
  <si>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</si>
  <si>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</si>
  <si>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</si>
  <si>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</si>
  <si>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</si>
  <si>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</si>
  <si>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</si>
  <si>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</si>
  <si>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</si>
  <si>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</si>
  <si>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</si>
  <si>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</si>
  <si>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</si>
  <si>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</si>
  <si>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</si>
  <si>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</si>
  <si>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</si>
  <si>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</si>
  <si>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</si>
  <si>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</si>
  <si>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</si>
  <si>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</si>
  <si>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</si>
  <si>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</si>
  <si>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</si>
  <si>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</si>
  <si>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</si>
  <si>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</si>
  <si>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</si>
  <si>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</si>
  <si>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</si>
  <si>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</si>
  <si>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</si>
  <si>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</si>
  <si>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</si>
  <si>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</si>
  <si>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</si>
  <si>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</si>
  <si>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</si>
  <si>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</si>
  <si>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</si>
  <si>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</si>
  <si>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</si>
  <si>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</si>
  <si>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</si>
  <si>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</si>
  <si>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</si>
  <si>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</si>
  <si>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</si>
  <si>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</si>
  <si>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</si>
  <si>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</si>
  <si>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</si>
  <si>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</si>
  <si>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</si>
  <si>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</si>
  <si>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</si>
  <si>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</si>
  <si>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</si>
  <si>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</si>
  <si>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</si>
  <si>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</si>
  <si>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</si>
  <si>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</si>
  <si>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</si>
  <si>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</si>
  <si>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</si>
  <si>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</si>
  <si>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</si>
  <si>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</si>
  <si>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</si>
  <si>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</si>
  <si>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</si>
  <si>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</si>
  <si>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</si>
  <si>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</si>
  <si>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</si>
  <si>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</si>
  <si>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</si>
  <si>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</si>
  <si>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</si>
  <si>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</si>
  <si>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</si>
  <si>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</si>
  <si>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</si>
  <si>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</si>
  <si>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</si>
  <si>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</si>
  <si>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</si>
  <si>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</si>
  <si>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</si>
  <si>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</si>
  <si>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</si>
  <si>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</si>
  <si>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</si>
  <si>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</si>
  <si>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</si>
  <si>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</si>
  <si>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</si>
  <si>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</si>
  <si>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</si>
  <si>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</si>
  <si>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</si>
  <si>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</si>
  <si>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</si>
  <si>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</si>
  <si>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</si>
  <si>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</si>
  <si>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</si>
  <si>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</si>
  <si>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</si>
  <si>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</si>
  <si>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</si>
  <si>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</si>
  <si>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</si>
  <si>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</si>
  <si>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</si>
  <si>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</si>
  <si>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</si>
  <si>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</si>
  <si>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</si>
  <si>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</si>
  <si>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</si>
  <si>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</si>
  <si>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</si>
  <si>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</si>
  <si>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</si>
  <si>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</si>
  <si>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</si>
  <si>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</si>
  <si>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</si>
  <si>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</si>
  <si>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</si>
  <si>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</si>
  <si>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</si>
  <si>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</si>
  <si>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</si>
  <si>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</si>
  <si>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</si>
  <si>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</si>
  <si>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</si>
  <si>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</si>
  <si>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</si>
  <si>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</si>
  <si>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</si>
  <si>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</si>
  <si>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</si>
  <si>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</si>
  <si>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</si>
  <si>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</si>
  <si>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</si>
  <si>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</si>
  <si>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</si>
  <si>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</si>
  <si>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</si>
  <si>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</si>
  <si>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</si>
  <si>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</si>
  <si>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</si>
  <si>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</si>
  <si>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</si>
  <si>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</si>
  <si>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</si>
  <si>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</si>
  <si>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</si>
  <si>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</si>
  <si>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</si>
  <si>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</si>
  <si>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</si>
  <si>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</si>
  <si>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</si>
  <si>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</si>
  <si>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</si>
  <si>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</si>
  <si>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</si>
  <si>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</si>
  <si>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</si>
  <si>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</si>
  <si>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</si>
  <si>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</si>
  <si>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</si>
  <si>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</si>
  <si>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</si>
  <si>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</si>
  <si>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</si>
  <si>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</si>
  <si>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</si>
  <si>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</si>
  <si>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</si>
  <si>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</si>
  <si>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</si>
  <si>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</si>
  <si>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</si>
  <si>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</si>
  <si>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</si>
  <si>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</si>
  <si>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</si>
  <si>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</si>
  <si>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</si>
  <si>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</si>
  <si>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</si>
  <si>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</si>
  <si>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</si>
  <si>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</si>
  <si>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</si>
  <si>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</si>
  <si>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</si>
  <si>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</si>
  <si>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</si>
  <si>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</si>
  <si>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</si>
  <si>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</si>
  <si>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</si>
  <si>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</si>
  <si>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</si>
  <si>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</si>
  <si>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</si>
  <si>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</si>
  <si>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</si>
  <si>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</si>
  <si>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</si>
  <si>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</si>
  <si>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</si>
  <si>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</si>
  <si>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</si>
  <si>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</si>
  <si>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</si>
  <si>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</si>
  <si>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</si>
  <si>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</si>
  <si>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</si>
  <si>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</si>
  <si>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</si>
  <si>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</si>
  <si>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</si>
  <si>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</si>
  <si>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</si>
  <si>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</si>
  <si>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</si>
  <si>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</si>
  <si>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</si>
  <si>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</si>
  <si>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</si>
  <si>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</si>
  <si>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</si>
  <si>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</si>
  <si>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</si>
  <si>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</si>
  <si>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</si>
  <si>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</si>
  <si>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</si>
  <si>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</si>
  <si>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</si>
  <si>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</si>
  <si>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</si>
  <si>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</si>
  <si>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</si>
  <si>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</si>
  <si>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</si>
  <si>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</si>
  <si>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</si>
  <si>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</si>
  <si>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</si>
  <si>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</si>
  <si>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</si>
  <si>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</si>
  <si>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</si>
  <si>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</si>
  <si>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</si>
  <si>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</si>
  <si>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</si>
  <si>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</si>
  <si>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</si>
  <si>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</si>
  <si>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</si>
  <si>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</si>
  <si>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</si>
  <si>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</si>
  <si>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</si>
  <si>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</si>
  <si>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</si>
  <si>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</si>
  <si>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</si>
  <si>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</si>
  <si>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</si>
  <si>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</si>
  <si>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</si>
  <si>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</si>
  <si>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</si>
  <si>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</si>
  <si>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</si>
  <si>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</si>
  <si>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</si>
  <si>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</si>
  <si>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</si>
  <si>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</si>
  <si>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</si>
  <si>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</si>
  <si>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</si>
  <si>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</si>
  <si>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</si>
  <si>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</si>
  <si>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</si>
  <si>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</si>
  <si>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</si>
  <si>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</si>
  <si>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</si>
  <si>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</si>
  <si>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</si>
  <si>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</si>
  <si>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</si>
  <si>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</si>
  <si>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</si>
  <si>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</si>
  <si>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</si>
  <si>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</si>
  <si>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</si>
  <si>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</si>
  <si>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</si>
  <si>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</si>
  <si>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</si>
  <si>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</si>
  <si>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</si>
  <si>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</si>
  <si>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</si>
  <si>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</si>
  <si>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</si>
  <si>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</si>
  <si>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</si>
  <si>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</si>
  <si>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</si>
  <si>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</si>
  <si>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</si>
  <si>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</si>
  <si>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</si>
  <si>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</si>
  <si>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</si>
  <si>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</si>
  <si>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</si>
  <si>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</si>
  <si>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</si>
  <si>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</si>
  <si>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</si>
  <si>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</si>
  <si>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</si>
  <si>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</si>
  <si>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</si>
  <si>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</si>
  <si>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</si>
  <si>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</si>
  <si>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</si>
  <si>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</si>
  <si>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</si>
  <si>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</si>
  <si>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</si>
  <si>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</si>
  <si>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</si>
  <si>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</si>
  <si>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</si>
  <si>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</si>
  <si>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</si>
  <si>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</si>
  <si>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</si>
  <si>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</si>
  <si>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</si>
  <si>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</si>
  <si>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</si>
  <si>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</si>
  <si>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</si>
  <si>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</si>
  <si>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</si>
  <si>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</si>
  <si>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</si>
  <si>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</si>
  <si>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</si>
  <si>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</si>
  <si>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</si>
  <si>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</si>
  <si>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</si>
  <si>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</si>
  <si>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</si>
  <si>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</si>
  <si>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</si>
  <si>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</si>
  <si>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</si>
  <si>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</si>
  <si>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</si>
  <si>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</si>
  <si>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</si>
  <si>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</si>
  <si>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</si>
  <si>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</si>
  <si>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</si>
  <si>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</si>
  <si>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</si>
  <si>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</si>
  <si>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</si>
  <si>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</si>
  <si>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</si>
  <si>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</si>
  <si>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</si>
  <si>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</si>
  <si>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</si>
  <si>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</si>
  <si>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</si>
  <si>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</si>
  <si>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</si>
  <si>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</si>
  <si>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</si>
  <si>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</si>
  <si>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</si>
  <si>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</si>
  <si>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</si>
  <si>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</si>
  <si>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</si>
  <si>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</si>
  <si>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</si>
  <si>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</si>
  <si>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</si>
  <si>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</si>
  <si>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</si>
  <si>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</si>
  <si>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</si>
  <si>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</si>
  <si>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</si>
  <si>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</si>
  <si>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</si>
  <si>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</si>
  <si>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</si>
  <si>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</si>
  <si>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</si>
  <si>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</si>
  <si>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</si>
  <si>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</si>
  <si>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</si>
  <si>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</si>
  <si>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</si>
  <si>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</si>
  <si>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</si>
  <si>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</si>
  <si>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</si>
  <si>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</si>
  <si>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</si>
  <si>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</si>
  <si>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</si>
  <si>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</si>
  <si>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</si>
  <si>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</si>
  <si>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</si>
  <si>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</si>
  <si>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</si>
  <si>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</si>
  <si>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</si>
  <si>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</si>
  <si>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</si>
  <si>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</si>
  <si>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</si>
  <si>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</si>
  <si>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</si>
  <si>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</si>
  <si>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</si>
  <si>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</si>
  <si>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</si>
  <si>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</si>
  <si>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</si>
  <si>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</si>
  <si>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</si>
  <si>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</si>
  <si>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</si>
  <si>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</si>
  <si>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</si>
  <si>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</si>
  <si>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</si>
  <si>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</si>
  <si>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</si>
  <si>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</si>
  <si>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</si>
  <si>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</si>
  <si>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</si>
  <si>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</si>
  <si>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</si>
  <si>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</si>
  <si>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</si>
  <si>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</si>
  <si>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</si>
  <si>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</si>
  <si>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</si>
  <si>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</si>
  <si>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</si>
  <si>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</si>
  <si>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</si>
  <si>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</si>
  <si>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</si>
  <si>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</si>
  <si>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</si>
  <si>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</si>
  <si>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</si>
  <si>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</si>
  <si>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</si>
  <si>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</si>
  <si>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</si>
  <si>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</si>
  <si>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</si>
  <si>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</si>
  <si>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</si>
  <si>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</si>
  <si>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</si>
  <si>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</si>
  <si>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</si>
  <si>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</si>
  <si>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</si>
  <si>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</si>
  <si>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</si>
  <si>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</si>
  <si>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</si>
  <si>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</si>
  <si>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</si>
  <si>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</si>
  <si>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</si>
  <si>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</si>
  <si>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</si>
  <si>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</si>
  <si>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</si>
  <si>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</si>
  <si>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</si>
  <si>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</si>
  <si>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</si>
  <si>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</si>
  <si>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</si>
  <si>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</si>
  <si>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</si>
  <si>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</si>
  <si>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</si>
  <si>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</si>
  <si>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</si>
  <si>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</si>
  <si>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</si>
  <si>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</si>
  <si>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</si>
  <si>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</si>
  <si>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</si>
  <si>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</si>
  <si>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</si>
  <si>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</si>
  <si>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</si>
  <si>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</si>
  <si>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</si>
  <si>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</si>
  <si>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</si>
  <si>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</si>
  <si>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</si>
  <si>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</si>
  <si>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</si>
  <si>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</si>
  <si>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</si>
  <si>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</si>
  <si>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</si>
  <si>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</si>
  <si>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</si>
  <si>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</si>
  <si>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</si>
  <si>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</si>
  <si>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</si>
  <si>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</si>
  <si>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</si>
  <si>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</si>
  <si>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</si>
  <si>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</si>
  <si>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</si>
  <si>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</si>
  <si>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</si>
  <si>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</si>
  <si>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</si>
  <si>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</si>
  <si>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</si>
  <si>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</si>
  <si>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</si>
  <si>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</si>
  <si>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</si>
  <si>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</si>
  <si>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</si>
  <si>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</si>
  <si>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</si>
  <si>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</si>
  <si>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</si>
  <si>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</si>
  <si>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</si>
  <si>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</si>
  <si>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</si>
  <si>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</si>
  <si>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</si>
  <si>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</si>
  <si>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</si>
  <si>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</si>
  <si>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</si>
  <si>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</si>
  <si>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</si>
  <si>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</si>
  <si>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</si>
  <si>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</si>
  <si>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</si>
  <si>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</si>
  <si>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</si>
  <si>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</si>
  <si>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</si>
  <si>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</si>
  <si>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</si>
  <si>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</si>
  <si>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</si>
  <si>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</si>
  <si>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</si>
  <si>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</si>
  <si>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</si>
  <si>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</si>
  <si>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</si>
  <si>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</si>
  <si>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</si>
  <si>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</si>
  <si>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</si>
  <si>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</si>
  <si>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</si>
  <si>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</si>
  <si>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</si>
  <si>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</si>
  <si>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</si>
  <si>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</si>
  <si>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</si>
  <si>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</si>
  <si>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</si>
  <si>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</si>
  <si>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</si>
  <si>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</si>
  <si>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</si>
  <si>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</si>
  <si>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</si>
  <si>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</si>
  <si>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</si>
  <si>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</si>
  <si>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</si>
  <si>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</si>
  <si>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</si>
  <si>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</si>
  <si>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</si>
  <si>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</si>
  <si>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</si>
  <si>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</si>
  <si>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</si>
  <si>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</si>
  <si>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</si>
  <si>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</si>
  <si>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</si>
  <si>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</si>
  <si>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</si>
  <si>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</si>
  <si>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</si>
  <si>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</si>
  <si>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</si>
  <si>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</si>
  <si>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</si>
  <si>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</si>
  <si>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</si>
  <si>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</si>
  <si>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</si>
  <si>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</si>
  <si>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</si>
  <si>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</si>
  <si>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</si>
  <si>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</si>
  <si>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</si>
  <si>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</si>
  <si>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</si>
  <si>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</si>
  <si>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</si>
  <si>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</si>
  <si>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</si>
  <si>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</si>
  <si>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</si>
  <si>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</si>
  <si>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</si>
  <si>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</si>
  <si>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</si>
  <si>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</si>
  <si>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</si>
  <si>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</si>
  <si>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</si>
  <si>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</si>
  <si>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</si>
  <si>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</si>
  <si>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</si>
  <si>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</si>
  <si>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</si>
  <si>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</si>
  <si>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</si>
  <si>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</si>
  <si>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</si>
  <si>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</si>
  <si>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</si>
  <si>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</si>
  <si>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</si>
  <si>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</si>
  <si>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</si>
  <si>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</si>
  <si>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</si>
  <si>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</si>
  <si>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</si>
  <si>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</si>
  <si>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</si>
  <si>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</si>
  <si>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</si>
  <si>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</si>
  <si>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</si>
  <si>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</si>
  <si>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</si>
  <si>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</si>
  <si>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</si>
  <si>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</si>
  <si>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</si>
  <si>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</si>
  <si>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</si>
  <si>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</si>
  <si>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</si>
  <si>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</si>
  <si>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</si>
  <si>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</si>
  <si>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</si>
  <si>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</si>
  <si>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</si>
  <si>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</si>
  <si>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</si>
  <si>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</si>
  <si>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</si>
  <si>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</si>
  <si>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</si>
  <si>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</si>
  <si>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</si>
  <si>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</si>
  <si>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</si>
  <si>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</si>
  <si>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</si>
  <si>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</si>
  <si>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</si>
  <si>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</si>
  <si>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</si>
  <si>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</si>
  <si>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</si>
  <si>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</si>
  <si>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</si>
  <si>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</si>
  <si>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</si>
  <si>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</si>
  <si>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</si>
  <si>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</si>
  <si>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</si>
  <si>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</si>
  <si>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</si>
  <si>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</si>
  <si>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</si>
  <si>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</si>
  <si>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</si>
  <si>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</si>
  <si>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</si>
  <si>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</si>
  <si>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</si>
  <si>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</si>
  <si>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</si>
  <si>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</si>
  <si>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</si>
  <si>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</si>
  <si>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</si>
  <si>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</si>
  <si>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</si>
  <si>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</si>
  <si>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</si>
  <si>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</si>
  <si>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</si>
  <si>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</si>
  <si>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</si>
  <si>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</si>
  <si>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</si>
  <si>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</si>
  <si>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</si>
  <si>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</si>
  <si>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</si>
  <si>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</si>
  <si>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</si>
  <si>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</si>
  <si>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</si>
  <si>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</si>
  <si>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</si>
  <si>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</si>
  <si>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</si>
  <si>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</si>
  <si>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</si>
  <si>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</si>
  <si>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</si>
  <si>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</si>
  <si>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</si>
  <si>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</si>
  <si>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</si>
  <si>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</si>
  <si>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</si>
  <si>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</si>
  <si>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</si>
  <si>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</si>
  <si>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</si>
  <si>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</si>
  <si>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</si>
  <si>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</si>
  <si>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</si>
  <si>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</si>
  <si>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</si>
  <si>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</si>
  <si>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</si>
  <si>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</si>
  <si>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</si>
  <si>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</si>
  <si>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</si>
  <si>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</si>
  <si>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</si>
  <si>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</si>
  <si>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</si>
  <si>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</si>
  <si>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</si>
  <si>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</si>
  <si>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</si>
  <si>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</si>
  <si>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</si>
  <si>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</si>
  <si>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</si>
  <si>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</si>
  <si>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</si>
  <si>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</si>
  <si>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</si>
  <si>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</si>
  <si>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</si>
  <si>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</si>
  <si>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</si>
  <si>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</si>
  <si>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</si>
  <si>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</si>
  <si>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</si>
  <si>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</si>
  <si>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</si>
  <si>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</si>
  <si>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</si>
  <si>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</si>
  <si>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</si>
  <si>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</si>
  <si>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</si>
  <si>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</si>
  <si>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</si>
  <si>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</si>
  <si>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</si>
  <si>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</si>
  <si>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</si>
  <si>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</si>
  <si>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</si>
  <si>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</si>
  <si>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</si>
  <si>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</si>
  <si>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</si>
  <si>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</si>
  <si>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</si>
  <si>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</si>
  <si>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</si>
  <si>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</si>
  <si>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</si>
  <si>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</si>
  <si>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</si>
  <si>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</si>
  <si>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</si>
  <si>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</si>
  <si>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</si>
  <si>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</si>
  <si>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</si>
  <si>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</si>
  <si>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</si>
  <si>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</si>
  <si>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</si>
  <si>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</si>
  <si>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</si>
  <si>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</si>
  <si>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</si>
  <si>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</si>
  <si>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</si>
  <si>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</si>
  <si>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</si>
  <si>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</si>
  <si>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</si>
  <si>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</si>
  <si>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</si>
  <si>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</si>
  <si>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</si>
  <si>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</si>
  <si>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</si>
  <si>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</si>
  <si>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</si>
  <si>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</si>
  <si>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</si>
  <si>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</si>
  <si>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</si>
  <si>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</si>
  <si>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</si>
  <si>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</si>
  <si>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</si>
  <si>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</si>
  <si>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</si>
  <si>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</si>
  <si>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</si>
  <si>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</si>
  <si>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</si>
  <si>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</si>
  <si>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</si>
  <si>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</si>
  <si>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</si>
  <si>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</si>
  <si>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</si>
  <si>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</si>
  <si>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</si>
  <si>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</si>
  <si>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</si>
  <si>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</si>
  <si>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</si>
  <si>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</si>
  <si>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</si>
  <si>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</si>
  <si>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</si>
  <si>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</si>
  <si>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</si>
  <si>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</si>
  <si>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</si>
  <si>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</si>
  <si>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</si>
  <si>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</si>
  <si>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</si>
  <si>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</si>
  <si>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</si>
  <si>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</si>
  <si>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</si>
  <si>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</si>
  <si>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</si>
  <si>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</si>
  <si>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</si>
  <si>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</si>
  <si>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</si>
  <si>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</si>
  <si>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</si>
  <si>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</si>
  <si>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</si>
  <si>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</si>
  <si>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</si>
  <si>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</si>
  <si>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</si>
  <si>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</si>
  <si>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</si>
  <si>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</si>
  <si>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</si>
  <si>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</si>
  <si>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</si>
  <si>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</si>
  <si>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</si>
  <si>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</si>
  <si>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</si>
  <si>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</si>
  <si>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</si>
  <si>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</si>
  <si>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</si>
  <si>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</si>
  <si>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</si>
  <si>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</si>
  <si>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</si>
  <si>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</si>
  <si>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</si>
  <si>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</si>
  <si>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</si>
  <si>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</si>
  <si>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</si>
  <si>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</si>
  <si>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</si>
  <si>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</si>
  <si>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</si>
  <si>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</si>
  <si>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</si>
  <si>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</si>
  <si>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</si>
  <si>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</si>
  <si>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</si>
  <si>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</si>
  <si>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</si>
  <si>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</si>
  <si>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</si>
  <si>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</si>
  <si>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</si>
  <si>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</si>
  <si>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</si>
  <si>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</si>
  <si>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</si>
  <si>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</si>
  <si>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</si>
  <si>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</si>
  <si>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</si>
  <si>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</si>
  <si>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</si>
  <si>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</si>
  <si>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</si>
  <si>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</si>
  <si>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</si>
  <si>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</si>
  <si>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</si>
  <si>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</si>
  <si>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</si>
  <si>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</si>
  <si>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</si>
  <si>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</si>
  <si>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</si>
  <si>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</si>
  <si>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</si>
  <si>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</si>
  <si>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</si>
  <si>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</si>
  <si>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</si>
  <si>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</si>
  <si>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</si>
  <si>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</si>
  <si>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</si>
  <si>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</si>
  <si>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</si>
  <si>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</si>
  <si>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</si>
  <si>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</si>
  <si>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</si>
  <si>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</si>
  <si>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</si>
  <si>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</si>
  <si>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</si>
  <si>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</si>
  <si>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</si>
  <si>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</si>
  <si>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</si>
  <si>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</si>
  <si>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</si>
  <si>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</si>
  <si>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</si>
  <si>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</si>
  <si>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</si>
  <si>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</si>
  <si>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</si>
  <si>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</si>
  <si>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</si>
  <si>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</si>
  <si>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</si>
  <si>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</si>
  <si>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</si>
  <si>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</si>
  <si>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</si>
  <si>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</si>
  <si>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</si>
  <si>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</si>
  <si>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</si>
  <si>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</si>
  <si>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</si>
  <si>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</si>
  <si>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</si>
  <si>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</si>
  <si>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</si>
  <si>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</si>
  <si>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</si>
  <si>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</si>
  <si>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</si>
  <si>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</si>
  <si>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</si>
  <si>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</si>
  <si>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</si>
  <si>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</si>
  <si>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</si>
  <si>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</si>
  <si>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</si>
  <si>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</si>
  <si>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</si>
  <si>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</si>
  <si>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</si>
  <si>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</si>
  <si>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</si>
  <si>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</si>
  <si>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</si>
  <si>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</si>
  <si>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</si>
  <si>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</si>
  <si>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</si>
  <si>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</si>
  <si>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</si>
  <si>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</si>
  <si>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</si>
  <si>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</si>
  <si>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</si>
  <si>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</si>
  <si>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</si>
  <si>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</si>
  <si>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</si>
  <si>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</si>
  <si>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</si>
  <si>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</si>
  <si>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</si>
  <si>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</si>
  <si>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</si>
  <si>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</si>
  <si>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</si>
  <si>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</si>
  <si>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</si>
  <si>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</si>
  <si>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</si>
  <si>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</si>
  <si>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</si>
  <si>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</si>
  <si>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</si>
  <si>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</si>
  <si>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</si>
  <si>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</si>
  <si>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</si>
  <si>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</si>
  <si>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</si>
  <si>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</si>
  <si>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</si>
  <si>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</si>
  <si>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</si>
  <si>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</si>
  <si>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</si>
  <si>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</si>
  <si>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</si>
  <si>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</si>
  <si>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</si>
  <si>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</si>
  <si>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</si>
  <si>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</si>
  <si>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</si>
  <si>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</si>
  <si>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</si>
  <si>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</si>
  <si>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</si>
  <si>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</si>
  <si>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</si>
  <si>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</si>
  <si>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</si>
  <si>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</si>
  <si>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</si>
  <si>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</si>
  <si>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</si>
  <si>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</si>
  <si>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</si>
  <si>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</si>
  <si>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</si>
  <si>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</si>
  <si>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</si>
  <si>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</si>
  <si>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</si>
  <si>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</si>
  <si>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</si>
  <si>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</si>
  <si>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</si>
  <si>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</si>
  <si>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</si>
  <si>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</si>
  <si>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</si>
  <si>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</si>
  <si>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</si>
  <si>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</si>
  <si>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</si>
  <si>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</si>
  <si>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</si>
  <si>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</si>
  <si>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</si>
  <si>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</si>
  <si>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</si>
  <si>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</si>
  <si>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</si>
  <si>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</si>
  <si>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</si>
  <si>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</si>
  <si>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</si>
  <si>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</si>
  <si>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</si>
  <si>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</si>
  <si>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</si>
  <si>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</si>
  <si>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</si>
  <si>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</si>
  <si>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</si>
  <si>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</si>
  <si>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</si>
  <si>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</si>
  <si>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</si>
  <si>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</si>
  <si>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</si>
  <si>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</si>
  <si>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</si>
  <si>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</si>
  <si>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</si>
  <si>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</si>
  <si>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</si>
  <si>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</si>
  <si>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</si>
  <si>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</si>
  <si>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</si>
  <si>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</si>
  <si>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</si>
  <si>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</si>
  <si>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</si>
  <si>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</si>
  <si>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</si>
  <si>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</si>
  <si>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</si>
  <si>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</si>
  <si>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</si>
  <si>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</si>
  <si>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</si>
  <si>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</si>
  <si>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</si>
  <si>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</si>
  <si>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</si>
  <si>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</si>
  <si>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</si>
  <si>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</si>
  <si>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</si>
  <si>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</si>
  <si>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</si>
  <si>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</si>
  <si>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</si>
  <si>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</si>
  <si>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</si>
  <si>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</si>
  <si>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</si>
  <si>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</si>
  <si>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</si>
  <si>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</si>
  <si>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</si>
  <si>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</si>
  <si>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</si>
  <si>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</si>
  <si>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</si>
  <si>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</si>
  <si>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</si>
  <si>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</si>
  <si>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</si>
  <si>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</si>
  <si>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</si>
  <si>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</si>
  <si>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</si>
  <si>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</si>
  <si>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</si>
  <si>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</si>
  <si>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</si>
  <si>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</si>
  <si>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</si>
  <si>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</si>
  <si>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</si>
  <si>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</si>
  <si>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</si>
  <si>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</si>
  <si>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</si>
  <si>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</si>
  <si>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</si>
  <si>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</si>
  <si>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</si>
  <si>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</si>
  <si>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</si>
  <si>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</si>
  <si>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</si>
  <si>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</si>
  <si>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</si>
  <si>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</si>
  <si>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</si>
  <si>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</si>
  <si>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</si>
  <si>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</si>
  <si>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</si>
  <si>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</si>
  <si>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</si>
  <si>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</si>
  <si>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</si>
  <si>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</si>
  <si>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</si>
  <si>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</si>
  <si>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</si>
  <si>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</si>
  <si>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</si>
  <si>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</si>
  <si>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</si>
  <si>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</si>
  <si>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</si>
  <si>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</si>
  <si>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</si>
  <si>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</si>
  <si>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</si>
  <si>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</si>
  <si>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</si>
  <si>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</si>
  <si>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</si>
  <si>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</si>
  <si>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</si>
  <si>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</si>
  <si>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</si>
  <si>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</si>
  <si>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</si>
  <si>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</si>
  <si>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</si>
  <si>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</si>
  <si>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</si>
  <si>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</si>
  <si>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</si>
  <si>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</si>
  <si>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</si>
  <si>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</si>
  <si>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</si>
  <si>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</si>
  <si>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</si>
  <si>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</si>
  <si>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</si>
  <si>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</si>
  <si>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</si>
  <si>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</si>
  <si>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</si>
  <si>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</si>
  <si>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</si>
  <si>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</si>
  <si>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</si>
  <si>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</si>
  <si>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</si>
  <si>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</si>
  <si>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</si>
  <si>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</si>
  <si>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</si>
  <si>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</si>
  <si>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</si>
  <si>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</si>
  <si>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</si>
  <si>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</si>
  <si>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</si>
  <si>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</si>
  <si>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</si>
  <si>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</si>
  <si>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</si>
  <si>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</si>
  <si>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</si>
  <si>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</si>
  <si>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</si>
  <si>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</si>
  <si>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</si>
  <si>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</si>
  <si>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</si>
  <si>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</si>
  <si>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</si>
  <si>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</si>
  <si>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</si>
  <si>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</si>
  <si>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</si>
  <si>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</si>
  <si>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</si>
  <si>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</si>
  <si>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</si>
  <si>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</si>
  <si>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</si>
  <si>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</si>
  <si>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</si>
  <si>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</si>
  <si>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</si>
  <si>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</si>
  <si>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</si>
  <si>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</si>
  <si>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</si>
  <si>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</si>
  <si>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</si>
  <si>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</si>
  <si>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</si>
  <si>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</si>
  <si>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</si>
  <si>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</si>
  <si>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</si>
  <si>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</si>
  <si>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</si>
  <si>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</si>
  <si>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</si>
  <si>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</si>
  <si>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</si>
  <si>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</si>
  <si>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</si>
  <si>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</si>
  <si>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</si>
  <si>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</si>
  <si>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</si>
  <si>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</si>
  <si>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</si>
  <si>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</si>
  <si>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</si>
  <si>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</si>
  <si>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</si>
  <si>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</si>
  <si>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</si>
  <si>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</si>
  <si>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</si>
  <si>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</si>
  <si>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</si>
  <si>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</si>
  <si>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</si>
  <si>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</si>
  <si>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</si>
  <si>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</si>
  <si>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</si>
  <si>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</si>
  <si>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</si>
  <si>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</si>
  <si>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</si>
  <si>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</si>
  <si>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</si>
  <si>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</si>
  <si>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</si>
  <si>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</si>
  <si>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</si>
  <si>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</si>
  <si>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</si>
  <si>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</si>
  <si>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</si>
  <si>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</si>
  <si>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</si>
  <si>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</si>
  <si>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</si>
  <si>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</si>
  <si>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</si>
  <si>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</si>
  <si>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</si>
  <si>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</si>
  <si>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</si>
  <si>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</si>
  <si>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</si>
  <si>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</si>
  <si>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</si>
  <si>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</si>
  <si>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</si>
  <si>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</si>
  <si>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</si>
  <si>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</si>
  <si>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</si>
  <si>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</si>
  <si>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</si>
  <si>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</si>
  <si>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</si>
  <si>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</si>
  <si>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</si>
  <si>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</si>
  <si>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</si>
  <si>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</si>
  <si>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</si>
  <si>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</si>
  <si>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</si>
  <si>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</si>
  <si>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</si>
  <si>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</si>
  <si>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</si>
  <si>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</si>
  <si>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</si>
  <si>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</si>
  <si>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</si>
  <si>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</si>
  <si>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</si>
  <si>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</si>
  <si>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</si>
  <si>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</si>
  <si>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</si>
  <si>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</si>
  <si>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</si>
  <si>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</si>
  <si>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</si>
  <si>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</si>
  <si>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</si>
  <si>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</si>
  <si>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</si>
  <si>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</si>
  <si>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</si>
  <si>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</si>
  <si>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</si>
  <si>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</si>
  <si>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</si>
  <si>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</si>
  <si>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</si>
  <si>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</si>
  <si>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</si>
  <si>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</si>
  <si>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</si>
  <si>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</si>
  <si>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</si>
  <si>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</si>
  <si>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</si>
  <si>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</si>
  <si>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</si>
  <si>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</si>
  <si>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</si>
  <si>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</si>
  <si>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</si>
  <si>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</si>
  <si>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</si>
  <si>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</si>
  <si>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</si>
  <si>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</si>
  <si>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</si>
  <si>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</si>
  <si>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</si>
  <si>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</si>
  <si>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</si>
  <si>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</si>
  <si>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</si>
  <si>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</si>
  <si>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</si>
  <si>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</si>
  <si>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</si>
  <si>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</si>
  <si>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</si>
  <si>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</si>
  <si>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</si>
  <si>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</si>
  <si>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</si>
  <si>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</si>
  <si>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</si>
  <si>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</si>
  <si>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</si>
  <si>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</si>
  <si>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</si>
  <si>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</si>
  <si>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</si>
  <si>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</si>
  <si>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</si>
  <si>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</si>
  <si>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</si>
  <si>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</si>
  <si>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</si>
  <si>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</si>
  <si>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</si>
  <si>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</si>
  <si>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</si>
  <si>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</si>
  <si>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</si>
  <si>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</si>
  <si>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</si>
  <si>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</si>
  <si>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</si>
  <si>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</si>
  <si>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</si>
  <si>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</si>
  <si>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</si>
  <si>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</si>
  <si>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</si>
  <si>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</si>
  <si>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</si>
  <si>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</si>
  <si>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</si>
  <si>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</si>
  <si>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</si>
  <si>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</si>
  <si>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</si>
  <si>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</si>
  <si>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</si>
  <si>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</si>
  <si>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</si>
  <si>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</si>
  <si>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</si>
  <si>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</si>
  <si>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</si>
  <si>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</si>
  <si>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</si>
  <si>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</si>
  <si>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</si>
  <si>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</si>
  <si>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</si>
  <si>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</si>
  <si>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</si>
  <si>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</si>
  <si>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</si>
  <si>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</si>
  <si>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</si>
  <si>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</si>
  <si>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</si>
  <si>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</si>
  <si>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</si>
  <si>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</si>
  <si>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</si>
  <si>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</si>
  <si>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</si>
  <si>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</si>
  <si>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</si>
  <si>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</si>
  <si>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</si>
  <si>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</si>
  <si>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</si>
  <si>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</si>
  <si>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</si>
  <si>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</si>
  <si>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</si>
  <si>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</si>
  <si>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</si>
  <si>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</si>
  <si>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</si>
  <si>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</si>
  <si>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</si>
  <si>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</si>
  <si>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</si>
  <si>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</si>
  <si>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</si>
  <si>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</si>
  <si>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</si>
  <si>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</si>
  <si>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</si>
  <si>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</si>
  <si>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</si>
  <si>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</si>
  <si>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</si>
  <si>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</si>
  <si>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</si>
  <si>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</si>
  <si>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</si>
  <si>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</si>
  <si>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</si>
  <si>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</si>
  <si>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</si>
  <si>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</si>
  <si>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</si>
  <si>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</si>
  <si>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</si>
  <si>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</si>
  <si>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</si>
  <si>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</si>
  <si>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</si>
  <si>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</si>
  <si>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</si>
  <si>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</si>
  <si>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</si>
  <si>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</si>
  <si>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</si>
  <si>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</si>
  <si>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</si>
  <si>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</si>
  <si>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</si>
  <si>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</si>
  <si>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</si>
  <si>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</si>
  <si>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</si>
  <si>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</si>
  <si>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</si>
  <si>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</si>
  <si>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</si>
  <si>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</si>
  <si>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</si>
  <si>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</si>
  <si>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</si>
  <si>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</si>
  <si>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</si>
  <si>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</si>
  <si>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</si>
  <si>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</si>
  <si>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</si>
  <si>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</si>
  <si>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</si>
  <si>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</si>
  <si>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</si>
  <si>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</si>
  <si>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</si>
  <si>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</si>
  <si>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</si>
  <si>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</si>
  <si>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</si>
  <si>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</si>
  <si>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</si>
  <si>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</si>
  <si>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</si>
  <si>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</si>
  <si>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</si>
  <si>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</si>
  <si>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</si>
  <si>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</si>
  <si>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</si>
  <si>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</si>
  <si>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</si>
  <si>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</si>
  <si>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</si>
  <si>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</si>
  <si>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</si>
  <si>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</si>
  <si>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</si>
  <si>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</si>
  <si>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</si>
  <si>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</si>
  <si>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</si>
  <si>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</si>
  <si>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</si>
  <si>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</si>
  <si>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</si>
  <si>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</si>
  <si>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</si>
  <si>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</si>
  <si>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</si>
  <si>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</si>
  <si>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</si>
  <si>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</si>
  <si>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</si>
  <si>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</si>
  <si>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</si>
  <si>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</si>
  <si>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</si>
  <si>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</si>
  <si>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</si>
  <si>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</si>
  <si>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</si>
  <si>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</si>
  <si>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</si>
  <si>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</si>
  <si>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</si>
  <si>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</si>
  <si>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</si>
  <si>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</si>
  <si>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</si>
  <si>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</si>
  <si>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</si>
  <si>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</si>
  <si>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</si>
  <si>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</si>
  <si>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</si>
  <si>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</si>
  <si>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</si>
  <si>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</si>
  <si>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</si>
  <si>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</si>
  <si>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</si>
  <si>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</si>
  <si>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</si>
  <si>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</si>
  <si>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</si>
  <si>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</si>
  <si>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</si>
  <si>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</si>
  <si>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</si>
  <si>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</si>
  <si>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</si>
  <si>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</si>
  <si>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</si>
  <si>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</si>
  <si>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</si>
  <si>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</si>
  <si>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</si>
  <si>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</si>
  <si>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</si>
  <si>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</si>
  <si>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</si>
  <si>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</si>
  <si>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</si>
  <si>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</si>
  <si>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</si>
  <si>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</si>
  <si>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</si>
  <si>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</si>
  <si>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</si>
  <si>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</si>
  <si>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</si>
  <si>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</si>
  <si>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</si>
  <si>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</si>
  <si>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</si>
  <si>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</si>
  <si>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</si>
  <si>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</si>
  <si>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</si>
  <si>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</si>
  <si>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</si>
  <si>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</si>
  <si>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</si>
  <si>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</si>
  <si>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</si>
  <si>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</si>
  <si>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</si>
  <si>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</si>
  <si>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</si>
  <si>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</si>
  <si>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</si>
  <si>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</si>
  <si>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</si>
  <si>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</si>
  <si>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</si>
  <si>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</si>
  <si>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</si>
  <si>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</si>
  <si>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</si>
  <si>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</si>
  <si>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</si>
  <si>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</si>
  <si>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</si>
  <si>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</si>
  <si>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</si>
  <si>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</si>
  <si>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</si>
  <si>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</si>
  <si>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</si>
  <si>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</si>
  <si>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</si>
  <si>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</si>
  <si>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</si>
  <si>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</si>
  <si>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</si>
  <si>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</si>
  <si>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</si>
  <si>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</si>
  <si>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</si>
  <si>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</si>
  <si>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</si>
  <si>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</si>
  <si>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</si>
  <si>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</si>
  <si>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</si>
  <si>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</si>
  <si>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</si>
  <si>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</si>
  <si>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</si>
  <si>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</si>
  <si>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</si>
  <si>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</si>
  <si>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</si>
  <si>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</si>
  <si>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</si>
  <si>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</si>
  <si>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</si>
  <si>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</si>
  <si>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</si>
  <si>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</si>
  <si>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</si>
  <si>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</si>
  <si>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</si>
  <si>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</si>
  <si>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</si>
  <si>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</si>
  <si>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</si>
  <si>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</si>
  <si>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</si>
  <si>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</si>
  <si>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</si>
  <si>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</si>
  <si>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</si>
  <si>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</si>
  <si>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</si>
  <si>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</si>
  <si>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</si>
  <si>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</si>
  <si>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</si>
  <si>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</si>
  <si>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</si>
  <si>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</si>
  <si>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</si>
  <si>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</si>
  <si>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</si>
  <si>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</si>
  <si>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</si>
  <si>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</si>
  <si>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</si>
  <si>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</si>
  <si>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</si>
  <si>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</si>
  <si>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</si>
  <si>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</si>
  <si>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</si>
  <si>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</si>
  <si>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</si>
  <si>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</si>
  <si>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</si>
  <si>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</si>
  <si>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</si>
  <si>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</si>
  <si>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</si>
  <si>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</si>
  <si>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</si>
  <si>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</si>
  <si>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</si>
  <si>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</si>
  <si>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</si>
  <si>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</si>
  <si>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</si>
  <si>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</si>
  <si>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</si>
  <si>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</si>
  <si>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</si>
  <si>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</si>
  <si>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</si>
  <si>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</si>
  <si>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</si>
  <si>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</si>
  <si>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</si>
  <si>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</si>
  <si>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</si>
  <si>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</si>
  <si>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</si>
  <si>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</si>
  <si>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</si>
  <si>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</si>
  <si>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</si>
  <si>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</si>
  <si>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</si>
  <si>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</si>
  <si>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</si>
  <si>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</si>
  <si>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</si>
  <si>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</si>
  <si>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</si>
  <si>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</si>
  <si>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</si>
  <si>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</si>
  <si>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</si>
  <si>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</si>
  <si>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</si>
  <si>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</si>
  <si>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</si>
  <si>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</si>
  <si>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</si>
  <si>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</si>
  <si>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</si>
  <si>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</si>
  <si>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</si>
  <si>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</si>
  <si>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</si>
  <si>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</si>
  <si>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</si>
  <si>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</si>
  <si>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</si>
  <si>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</si>
  <si>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</si>
  <si>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</si>
  <si>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</si>
  <si>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</si>
  <si>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</si>
  <si>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</si>
  <si>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</si>
  <si>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</si>
  <si>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</si>
  <si>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</si>
  <si>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</si>
  <si>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</si>
  <si>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</si>
  <si>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</si>
  <si>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</si>
  <si>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</si>
  <si>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</si>
  <si>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</si>
  <si>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</si>
  <si>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</si>
  <si>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</si>
  <si>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</si>
  <si>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</si>
  <si>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</si>
  <si>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</si>
  <si>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</si>
  <si>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</si>
  <si>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</si>
  <si>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</si>
  <si>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</si>
  <si>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</si>
  <si>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</si>
  <si>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</si>
  <si>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</si>
  <si>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</si>
  <si>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</si>
  <si>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</si>
  <si>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</si>
  <si>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</si>
  <si>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</si>
  <si>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</si>
  <si>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</si>
  <si>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</si>
  <si>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</si>
  <si>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</si>
  <si>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</si>
  <si>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</si>
  <si>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</si>
  <si>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</si>
  <si>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</si>
  <si>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</si>
  <si>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</si>
  <si>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</si>
  <si>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</si>
  <si>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</si>
  <si>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</si>
  <si>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</si>
  <si>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</si>
  <si>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</si>
  <si>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</si>
  <si>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</si>
  <si>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</si>
  <si>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</si>
  <si>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</si>
  <si>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</si>
  <si>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</si>
  <si>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</si>
  <si>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</si>
  <si>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</si>
  <si>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</si>
  <si>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</si>
  <si>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</si>
  <si>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</si>
  <si>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</si>
  <si>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</si>
  <si>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</si>
  <si>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</si>
  <si>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</si>
  <si>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</si>
  <si>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</si>
  <si>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</si>
  <si>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</si>
  <si>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</si>
  <si>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</si>
  <si>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</si>
  <si>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</si>
  <si>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</si>
  <si>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</si>
  <si>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</si>
  <si>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</si>
  <si>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</si>
  <si>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</si>
  <si>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</si>
  <si>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</si>
  <si>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</si>
  <si>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</si>
  <si>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</si>
  <si>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</si>
  <si>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</si>
  <si>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</si>
  <si>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</si>
  <si>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</si>
  <si>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</si>
  <si>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</si>
  <si>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</si>
  <si>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</si>
  <si>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</si>
  <si>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</si>
  <si>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</si>
  <si>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</si>
  <si>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</si>
  <si>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</si>
  <si>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</si>
  <si>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</si>
  <si>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</si>
  <si>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</si>
  <si>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</si>
  <si>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</si>
  <si>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</si>
  <si>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</si>
  <si>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</si>
  <si>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</si>
  <si>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</si>
  <si>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</si>
  <si>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</si>
  <si>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</si>
  <si>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</si>
  <si>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</si>
  <si>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</si>
  <si>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</si>
  <si>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</si>
  <si>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</si>
  <si>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</si>
  <si>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</si>
  <si>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</si>
  <si>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</si>
  <si>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</si>
  <si>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</si>
  <si>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</si>
  <si>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</si>
  <si>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</si>
  <si>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</si>
  <si>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</si>
  <si>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</si>
  <si>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</si>
  <si>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</si>
  <si>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</si>
  <si>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</si>
  <si>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</si>
  <si>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</si>
  <si>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</si>
  <si>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</si>
  <si>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</si>
  <si>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</si>
  <si>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</si>
  <si>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</si>
  <si>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</si>
  <si>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</si>
  <si>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</si>
  <si>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</si>
  <si>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</si>
  <si>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</si>
  <si>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</si>
  <si>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</si>
  <si>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</si>
  <si>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</si>
  <si>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</si>
  <si>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</si>
  <si>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</si>
  <si>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</si>
  <si>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</si>
  <si>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</si>
  <si>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</si>
  <si>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</si>
  <si>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</si>
  <si>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</si>
  <si>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</si>
  <si>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</si>
  <si>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</si>
  <si>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</si>
  <si>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</si>
  <si>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</si>
  <si>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</si>
  <si>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</si>
  <si>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</si>
  <si>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</si>
  <si>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</si>
  <si>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</si>
  <si>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</si>
  <si>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</si>
  <si>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</si>
  <si>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</si>
  <si>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</si>
  <si>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</si>
  <si>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</si>
  <si>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</si>
  <si>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</si>
  <si>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</si>
  <si>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</si>
  <si>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</si>
  <si>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</si>
  <si>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</si>
  <si>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</si>
  <si>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</si>
  <si>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</si>
  <si>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</si>
  <si>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</si>
  <si>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</si>
  <si>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</si>
  <si>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</si>
  <si>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</si>
  <si>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</si>
  <si>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</si>
  <si>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</si>
  <si>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</si>
  <si>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</si>
  <si>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</si>
  <si>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</si>
  <si>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</si>
  <si>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</si>
  <si>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</si>
  <si>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</si>
  <si>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</si>
  <si>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</si>
  <si>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</si>
  <si>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</si>
  <si>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</si>
  <si>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</si>
  <si>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</si>
  <si>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</si>
  <si>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</si>
  <si>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</si>
  <si>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</si>
  <si>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</si>
  <si>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</si>
  <si>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</si>
  <si>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</si>
  <si>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</si>
  <si>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</si>
  <si>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</si>
  <si>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</si>
  <si>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</si>
  <si>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</si>
  <si>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</si>
  <si>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</si>
  <si>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</si>
  <si>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</si>
  <si>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</si>
  <si>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</si>
  <si>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</si>
  <si>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</si>
  <si>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</si>
  <si>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</si>
  <si>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</si>
  <si>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</si>
  <si>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</si>
  <si>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</si>
  <si>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</si>
  <si>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</si>
  <si>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</si>
  <si>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</si>
  <si>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</si>
  <si>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</si>
  <si>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</si>
  <si>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</si>
  <si>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</si>
  <si>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</si>
  <si>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</si>
  <si>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</si>
  <si>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</si>
  <si>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</si>
  <si>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</si>
  <si>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</si>
  <si>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</si>
  <si>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</si>
  <si>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</si>
  <si>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</si>
  <si>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</si>
  <si>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</si>
  <si>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</si>
  <si>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</si>
  <si>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</si>
  <si>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</si>
  <si>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</si>
  <si>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</si>
  <si>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</si>
  <si>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</si>
  <si>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</si>
  <si>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</si>
  <si>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</si>
  <si>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</si>
  <si>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</si>
  <si>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</si>
  <si>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</si>
  <si>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</si>
  <si>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</si>
  <si>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</si>
  <si>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</si>
  <si>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</si>
  <si>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</si>
  <si>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</si>
  <si>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</si>
  <si>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</si>
  <si>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</si>
  <si>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</si>
  <si>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</si>
  <si>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</si>
  <si>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</si>
  <si>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</si>
  <si>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</si>
  <si>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</si>
  <si>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</si>
  <si>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</si>
  <si>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</si>
  <si>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</si>
  <si>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</si>
  <si>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</si>
  <si>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</si>
  <si>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</si>
  <si>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</si>
  <si>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</si>
  <si>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</si>
  <si>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</si>
  <si>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</si>
  <si>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</si>
  <si>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</si>
  <si>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</si>
  <si>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</si>
  <si>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</si>
  <si>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</si>
  <si>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</si>
  <si>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</si>
  <si>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</si>
  <si>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</si>
  <si>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</si>
  <si>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</si>
  <si>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</si>
  <si>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</si>
  <si>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</si>
  <si>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</si>
  <si>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</si>
  <si>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</si>
  <si>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</si>
  <si>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</si>
  <si>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</si>
  <si>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</si>
  <si>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</si>
  <si>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</si>
  <si>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</si>
  <si>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</si>
  <si>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</si>
  <si>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</si>
  <si>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</si>
  <si>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</si>
  <si>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</si>
  <si>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</si>
  <si>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</si>
  <si>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</si>
  <si>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</si>
  <si>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</si>
  <si>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</si>
  <si>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</si>
  <si>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</si>
  <si>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</si>
  <si>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</si>
  <si>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</si>
  <si>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</si>
  <si>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</si>
  <si>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</si>
  <si>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</si>
  <si>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</si>
  <si>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</si>
  <si>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</si>
  <si>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</si>
  <si>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</si>
  <si>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</si>
  <si>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</si>
  <si>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</si>
  <si>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</si>
  <si>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</si>
  <si>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</si>
  <si>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</si>
  <si>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</si>
  <si>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</si>
  <si>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</si>
  <si>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</si>
  <si>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</si>
  <si>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</si>
  <si>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</si>
  <si>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</si>
  <si>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</si>
  <si>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</si>
  <si>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</si>
  <si>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</si>
  <si>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</si>
  <si>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</si>
  <si>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</si>
  <si>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</si>
  <si>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</si>
  <si>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</si>
  <si>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</si>
  <si>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</si>
  <si>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</si>
  <si>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</si>
  <si>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</si>
  <si>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</si>
  <si>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</si>
  <si>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</si>
  <si>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</si>
  <si>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</si>
  <si>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</si>
  <si>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</si>
  <si>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</si>
  <si>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</si>
  <si>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</si>
  <si>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</si>
  <si>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</si>
  <si>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</si>
  <si>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</si>
  <si>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</si>
  <si>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</si>
  <si>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</si>
  <si>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</si>
  <si>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</si>
  <si>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</si>
  <si>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</si>
  <si>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</si>
  <si>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</si>
  <si>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</si>
  <si>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</si>
  <si>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</si>
  <si>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</si>
  <si>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</si>
  <si>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</si>
  <si>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</si>
  <si>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</si>
  <si>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</si>
  <si>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</si>
  <si>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</si>
  <si>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</si>
  <si>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</si>
  <si>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</si>
  <si>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</si>
  <si>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</si>
  <si>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</si>
  <si>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</si>
  <si>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</si>
  <si>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</si>
  <si>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</si>
  <si>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</si>
  <si>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</si>
  <si>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</si>
  <si>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</si>
  <si>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</si>
  <si>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</si>
  <si>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</si>
  <si>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</si>
  <si>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</si>
  <si>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</si>
  <si>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</si>
  <si>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</si>
  <si>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</si>
  <si>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</si>
  <si>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</si>
  <si>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</si>
  <si>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</si>
  <si>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</si>
  <si>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</si>
  <si>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</si>
  <si>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</si>
  <si>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</si>
  <si>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</si>
  <si>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</si>
  <si>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</si>
  <si>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</si>
  <si>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</si>
  <si>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</si>
  <si>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</si>
  <si>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</si>
  <si>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</si>
  <si>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</si>
  <si>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</si>
  <si>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</si>
  <si>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</si>
  <si>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</si>
  <si>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</si>
  <si>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</si>
  <si>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</si>
  <si>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</si>
  <si>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</si>
  <si>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</si>
  <si>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</si>
  <si>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</si>
  <si>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</si>
  <si>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</si>
  <si>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</si>
  <si>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</si>
  <si>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</si>
  <si>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</si>
  <si>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</si>
  <si>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</si>
  <si>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</si>
  <si>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</si>
  <si>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</si>
  <si>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</si>
  <si>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</si>
  <si>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</si>
  <si>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</si>
  <si>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</si>
  <si>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</si>
  <si>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</si>
  <si>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</si>
  <si>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</si>
  <si>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</si>
  <si>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</si>
  <si>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</si>
  <si>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</si>
  <si>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</si>
  <si>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</si>
  <si>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</si>
  <si>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</si>
  <si>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</si>
  <si>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</si>
  <si>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</si>
  <si>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</si>
  <si>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</si>
  <si>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</si>
  <si>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</si>
  <si>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</si>
  <si>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</si>
  <si>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</si>
  <si>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</si>
  <si>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</si>
  <si>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</si>
  <si>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</si>
  <si>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</si>
  <si>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</si>
  <si>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</si>
  <si>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</si>
  <si>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</si>
  <si>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</si>
  <si>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</si>
  <si>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</si>
  <si>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</si>
  <si>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</si>
  <si>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</si>
  <si>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</si>
  <si>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</si>
  <si>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</si>
  <si>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</si>
  <si>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</si>
  <si>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</si>
  <si>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</si>
  <si>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</si>
  <si>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</si>
  <si>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</si>
  <si>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</si>
  <si>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</si>
  <si>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</si>
  <si>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</si>
  <si>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</si>
  <si>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</si>
  <si>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</si>
  <si>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</si>
  <si>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</si>
  <si>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</si>
  <si>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</si>
  <si>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</si>
  <si>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</si>
  <si>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</si>
  <si>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</si>
  <si>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</si>
  <si>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</si>
  <si>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</si>
  <si>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</si>
  <si>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</si>
  <si>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</si>
  <si>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</si>
  <si>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</si>
  <si>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</si>
  <si>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</si>
  <si>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</si>
  <si>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</si>
  <si>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</si>
  <si>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</si>
  <si>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</si>
  <si>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</si>
  <si>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</si>
  <si>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</si>
  <si>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</si>
  <si>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</si>
  <si>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</si>
  <si>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</si>
  <si>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</si>
  <si>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</si>
  <si>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</si>
  <si>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</si>
  <si>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</si>
  <si>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</si>
  <si>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</si>
  <si>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</si>
  <si>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</si>
  <si>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</si>
  <si>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</si>
  <si>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</si>
  <si>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</si>
  <si>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</si>
  <si>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</si>
  <si>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</si>
  <si>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</si>
  <si>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</si>
  <si>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</si>
  <si>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</si>
  <si>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</si>
  <si>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</si>
  <si>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</si>
  <si>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</si>
  <si>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</si>
  <si>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</si>
  <si>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</si>
  <si>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</si>
  <si>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</si>
  <si>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</si>
  <si>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</si>
  <si>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</si>
  <si>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</si>
  <si>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</si>
  <si>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</si>
  <si>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</si>
  <si>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</si>
  <si>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</si>
  <si>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</si>
  <si>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</si>
  <si>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</si>
  <si>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</si>
  <si>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</si>
  <si>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</si>
  <si>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</si>
  <si>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</si>
  <si>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</si>
  <si>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</si>
  <si>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</si>
  <si>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</si>
  <si>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</si>
  <si>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</si>
  <si>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</si>
  <si>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</si>
  <si>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</si>
  <si>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</si>
  <si>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</si>
  <si>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</si>
  <si>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</si>
  <si>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</si>
  <si>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</si>
  <si>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</si>
  <si>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</si>
  <si>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</si>
  <si>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</si>
  <si>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</si>
  <si>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</si>
  <si>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</si>
  <si>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</si>
  <si>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</si>
  <si>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</si>
  <si>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</si>
  <si>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</si>
  <si>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</si>
  <si>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</si>
  <si>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</si>
  <si>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</si>
  <si>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</si>
  <si>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</si>
  <si>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</si>
  <si>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</si>
  <si>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</si>
  <si>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</si>
  <si>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</si>
  <si>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</si>
  <si>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</si>
  <si>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</si>
  <si>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</si>
  <si>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</si>
  <si>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</si>
  <si>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</si>
  <si>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</si>
  <si>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</si>
  <si>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</si>
  <si>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</si>
  <si>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</si>
  <si>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</si>
  <si>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</si>
  <si>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</si>
  <si>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</si>
  <si>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</si>
  <si>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</si>
  <si>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</si>
  <si>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</si>
  <si>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</si>
  <si>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</si>
  <si>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</si>
  <si>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</si>
  <si>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</si>
  <si>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</si>
  <si>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</si>
  <si>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</si>
  <si>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</si>
  <si>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</si>
  <si>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</si>
  <si>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</si>
  <si>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</si>
  <si>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</si>
  <si>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</si>
  <si>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</si>
  <si>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</si>
  <si>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</si>
  <si>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</si>
  <si>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</si>
  <si>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</si>
  <si>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</si>
  <si>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</si>
  <si>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</si>
  <si>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</si>
  <si>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</si>
  <si>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</si>
  <si>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</si>
  <si>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</si>
  <si>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</si>
  <si>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</si>
  <si>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</si>
  <si>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</si>
  <si>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</si>
  <si>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</si>
  <si>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</si>
  <si>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</si>
  <si>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</si>
  <si>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</si>
  <si>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</si>
  <si>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</si>
  <si>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</si>
  <si>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</si>
  <si>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</si>
  <si>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</si>
  <si>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</si>
  <si>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</si>
  <si>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</si>
  <si>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</si>
  <si>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</si>
  <si>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</si>
  <si>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</si>
  <si>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</si>
  <si>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</si>
  <si>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</si>
  <si>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</si>
  <si>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</si>
  <si>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</si>
  <si>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</si>
  <si>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</si>
  <si>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</si>
  <si>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</si>
  <si>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</si>
  <si>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</si>
  <si>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</si>
  <si>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</si>
  <si>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</si>
  <si>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</si>
  <si>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</si>
  <si>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</si>
  <si>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</si>
  <si>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</si>
  <si>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</si>
  <si>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</si>
  <si>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</si>
  <si>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</si>
  <si>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</si>
  <si>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</si>
  <si>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</si>
  <si>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</si>
  <si>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</si>
  <si>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</si>
  <si>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</si>
  <si>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</si>
  <si>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</si>
  <si>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</si>
  <si>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</si>
  <si>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</si>
  <si>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</si>
  <si>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</si>
  <si>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</si>
  <si>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</si>
  <si>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</si>
  <si>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</si>
  <si>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</si>
  <si>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</si>
  <si>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</si>
  <si>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</si>
  <si>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</si>
  <si>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</si>
  <si>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</si>
  <si>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</si>
  <si>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</si>
  <si>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</si>
  <si>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</si>
  <si>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</si>
  <si>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</si>
  <si>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</si>
  <si>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</si>
  <si>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</si>
  <si>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</si>
  <si>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</si>
  <si>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</si>
  <si>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</si>
  <si>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</si>
  <si>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</si>
  <si>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</si>
  <si>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</si>
  <si>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</si>
  <si>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</si>
  <si>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</si>
  <si>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</si>
  <si>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</si>
  <si>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</si>
  <si>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</si>
  <si>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</si>
  <si>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</si>
  <si>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</si>
  <si>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</si>
  <si>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</si>
  <si>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</si>
  <si>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</si>
  <si>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</si>
  <si>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</si>
  <si>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</si>
  <si>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</si>
  <si>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</si>
  <si>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</si>
  <si>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</si>
  <si>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</si>
  <si>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</si>
  <si>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</si>
  <si>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</si>
  <si>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</si>
  <si>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</si>
  <si>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</si>
  <si>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</si>
  <si>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</si>
  <si>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</si>
  <si>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</si>
  <si>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</si>
  <si>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</si>
  <si>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</si>
  <si>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</si>
  <si>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</si>
  <si>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</si>
  <si>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</si>
  <si>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</si>
  <si>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</si>
  <si>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</si>
  <si>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</si>
  <si>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</si>
  <si>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</si>
  <si>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</si>
  <si>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</si>
  <si>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</si>
  <si>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</si>
  <si>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</si>
  <si>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</si>
  <si>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</si>
  <si>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</si>
  <si>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</si>
  <si>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</si>
  <si>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</si>
  <si>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</si>
  <si>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</si>
  <si>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</si>
  <si>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</si>
  <si>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</si>
  <si>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</si>
  <si>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</si>
  <si>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</si>
  <si>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</si>
  <si>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</si>
  <si>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</si>
  <si>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</si>
  <si>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</si>
  <si>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</si>
  <si>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</si>
  <si>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</si>
  <si>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</si>
  <si>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</si>
  <si>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</si>
  <si>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</si>
  <si>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</si>
  <si>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</si>
  <si>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</si>
  <si>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</si>
  <si>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</si>
  <si>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</si>
  <si>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</si>
  <si>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</si>
  <si>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</si>
  <si>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</si>
  <si>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</si>
  <si>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</si>
  <si>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</si>
  <si>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</si>
  <si>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</si>
  <si>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</si>
  <si>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</si>
  <si>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</si>
  <si>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</si>
  <si>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</si>
  <si>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</si>
  <si>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</si>
  <si>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</si>
  <si>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</si>
  <si>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</si>
  <si>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</si>
  <si>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</si>
  <si>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</si>
  <si>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</si>
  <si>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</si>
  <si>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</si>
  <si>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</si>
  <si>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</si>
  <si>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</si>
  <si>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</si>
  <si>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</si>
  <si>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</si>
  <si>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</si>
  <si>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</si>
  <si>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</si>
  <si>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</si>
  <si>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</si>
  <si>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</si>
  <si>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</si>
  <si>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</si>
  <si>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</si>
  <si>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</si>
  <si>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</si>
  <si>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</si>
  <si>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</si>
  <si>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</si>
  <si>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</si>
  <si>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</si>
  <si>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</si>
  <si>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</si>
  <si>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</si>
  <si>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</si>
  <si>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</si>
  <si>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</si>
  <si>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</si>
  <si>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</si>
  <si>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</si>
  <si>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</si>
  <si>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</si>
  <si>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</si>
  <si>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</si>
  <si>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</si>
  <si>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</si>
  <si>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</si>
  <si>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</si>
  <si>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</si>
  <si>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</si>
  <si>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</si>
  <si>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</si>
  <si>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</si>
  <si>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</si>
  <si>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</si>
  <si>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</si>
  <si>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</si>
  <si>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</si>
  <si>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</si>
  <si>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</si>
  <si>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</si>
  <si>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</si>
  <si>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</si>
  <si>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</si>
  <si>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</si>
  <si>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</si>
  <si>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</si>
  <si>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</si>
  <si>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</si>
  <si>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</si>
  <si>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</si>
  <si>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</si>
  <si>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</si>
  <si>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</si>
  <si>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</si>
  <si>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</si>
  <si>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</si>
  <si>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</si>
  <si>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</si>
  <si>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</si>
  <si>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</si>
  <si>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</si>
  <si>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</si>
  <si>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</si>
  <si>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</si>
  <si>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</si>
  <si>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</si>
  <si>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</si>
  <si>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</si>
  <si>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</si>
  <si>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</si>
  <si>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</si>
  <si>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</si>
  <si>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</si>
  <si>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</si>
  <si>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</si>
  <si>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</si>
  <si>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</si>
  <si>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</si>
  <si>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</si>
  <si>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</si>
  <si>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</si>
  <si>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</si>
  <si>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</si>
  <si>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</si>
  <si>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</si>
  <si>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</si>
  <si>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</si>
  <si>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</si>
  <si>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</si>
  <si>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</si>
  <si>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</si>
  <si>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</si>
  <si>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</si>
  <si>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</si>
  <si>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</si>
  <si>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</si>
  <si>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</si>
  <si>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</si>
  <si>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</si>
  <si>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</si>
  <si>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</si>
  <si>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</si>
  <si>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</si>
  <si>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</si>
  <si>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</si>
  <si>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</si>
  <si>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</si>
  <si>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</si>
  <si>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</si>
  <si>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</si>
  <si>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</si>
  <si>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</si>
  <si>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</si>
  <si>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</si>
  <si>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</si>
  <si>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</si>
  <si>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</si>
  <si>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</si>
  <si>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</si>
  <si>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</si>
  <si>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</si>
  <si>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</si>
  <si>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</si>
  <si>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</si>
  <si>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</si>
  <si>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</si>
  <si>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</si>
  <si>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</si>
  <si>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</si>
  <si>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</si>
  <si>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</si>
  <si>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</si>
  <si>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</si>
  <si>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</si>
  <si>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</si>
  <si>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</si>
  <si>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</si>
  <si>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</si>
  <si>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</si>
  <si>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</si>
  <si>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</si>
  <si>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</si>
  <si>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</si>
  <si>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</si>
  <si>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</si>
  <si>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</si>
  <si>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</si>
  <si>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</si>
  <si>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</si>
  <si>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</si>
  <si>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</si>
  <si>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</si>
  <si>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</si>
  <si>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</si>
  <si>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</si>
  <si>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</si>
  <si>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</si>
  <si>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</si>
  <si>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</si>
  <si>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</si>
  <si>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</si>
  <si>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</si>
  <si>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</si>
  <si>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</si>
  <si>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</si>
  <si>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</si>
  <si>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</si>
  <si>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</si>
  <si>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</si>
  <si>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</si>
  <si>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</si>
  <si>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</si>
  <si>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</si>
  <si>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</si>
  <si>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</si>
  <si>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</si>
  <si>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</si>
  <si>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</si>
  <si>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</si>
  <si>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</si>
  <si>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</si>
  <si>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</si>
  <si>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</si>
  <si>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</si>
  <si>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</si>
  <si>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</si>
  <si>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</si>
  <si>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</si>
  <si>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</si>
  <si>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</si>
  <si>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</si>
  <si>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</si>
  <si>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</si>
  <si>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</si>
  <si>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</si>
  <si>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</si>
  <si>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</si>
  <si>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</si>
  <si>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</si>
  <si>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</si>
  <si>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</si>
  <si>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</si>
  <si>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</si>
  <si>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</si>
  <si>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</si>
  <si>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</si>
  <si>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</si>
  <si>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</si>
  <si>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</si>
  <si>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</si>
  <si>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</si>
  <si>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</si>
  <si>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</si>
  <si>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</si>
  <si>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</si>
  <si>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</si>
  <si>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</si>
  <si>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</si>
  <si>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</si>
  <si>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</si>
  <si>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</si>
  <si>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</si>
  <si>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</si>
  <si>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</si>
  <si>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</si>
  <si>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</si>
  <si>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</si>
  <si>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</si>
  <si>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</si>
  <si>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</si>
  <si>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</si>
  <si>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</si>
  <si>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</si>
  <si>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</si>
  <si>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</si>
  <si>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</si>
  <si>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</si>
  <si>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</si>
  <si>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</si>
  <si>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</si>
  <si>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</si>
  <si>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</si>
  <si>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</si>
  <si>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</si>
  <si>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</si>
  <si>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</si>
  <si>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</si>
  <si>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</si>
  <si>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</si>
  <si>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</si>
  <si>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</si>
  <si>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</si>
  <si>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</si>
  <si>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</si>
  <si>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</si>
  <si>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</si>
  <si>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</si>
  <si>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</si>
  <si>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</si>
  <si>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</si>
  <si>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</si>
  <si>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</si>
  <si>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</si>
  <si>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</si>
  <si>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</si>
  <si>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</si>
  <si>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</si>
  <si>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</si>
  <si>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</si>
  <si>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</si>
  <si>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</si>
  <si>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</si>
  <si>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</si>
  <si>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</si>
  <si>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</si>
  <si>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</si>
  <si>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</si>
  <si>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</si>
  <si>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</si>
  <si>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</si>
  <si>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</si>
  <si>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</si>
  <si>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</si>
  <si>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</si>
  <si>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</si>
  <si>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</si>
  <si>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</si>
  <si>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</si>
  <si>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</si>
  <si>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</si>
  <si>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</si>
  <si>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</si>
  <si>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</si>
  <si>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</si>
  <si>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</si>
  <si>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</si>
  <si>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</si>
  <si>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</si>
  <si>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</si>
  <si>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</si>
  <si>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</si>
  <si>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</si>
  <si>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</si>
  <si>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</si>
  <si>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</si>
  <si>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</si>
  <si>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</si>
  <si>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</si>
  <si>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</si>
  <si>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</si>
  <si>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</si>
  <si>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</si>
  <si>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</si>
  <si>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</si>
  <si>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</si>
  <si>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</si>
  <si>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</si>
  <si>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</si>
  <si>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</si>
  <si>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</si>
  <si>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</si>
  <si>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</si>
  <si>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</si>
  <si>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</si>
  <si>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</si>
  <si>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</si>
  <si>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</si>
  <si>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</si>
  <si>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</si>
  <si>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</si>
  <si>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</si>
  <si>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</si>
  <si>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</si>
  <si>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</si>
  <si>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</si>
  <si>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</si>
  <si>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</si>
  <si>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</si>
  <si>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</si>
  <si>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</si>
  <si>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</si>
  <si>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</si>
  <si>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</si>
  <si>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</si>
  <si>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</si>
  <si>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</si>
  <si>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</si>
  <si>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</si>
  <si>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</si>
  <si>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</si>
  <si>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</si>
  <si>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</si>
  <si>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</si>
  <si>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</si>
  <si>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</si>
  <si>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</si>
  <si>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</si>
  <si>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</si>
  <si>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</si>
  <si>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</si>
  <si>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</si>
  <si>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</si>
  <si>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</si>
  <si>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</si>
  <si>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</si>
  <si>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</si>
  <si>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</si>
  <si>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</si>
  <si>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</si>
  <si>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</si>
  <si>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</si>
  <si>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</si>
  <si>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</si>
  <si>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</si>
  <si>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</si>
  <si>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</si>
  <si>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</si>
  <si>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</si>
  <si>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</si>
  <si>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</si>
  <si>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</si>
  <si>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</si>
  <si>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</si>
  <si>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</si>
  <si>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</si>
  <si>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</si>
  <si>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</si>
  <si>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</si>
  <si>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</si>
  <si>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</si>
  <si>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</si>
  <si>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</si>
  <si>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</si>
  <si>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</si>
  <si>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</si>
  <si>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</si>
  <si>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</si>
  <si>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</si>
  <si>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</si>
  <si>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</si>
  <si>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</si>
  <si>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</si>
  <si>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</si>
  <si>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</si>
  <si>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</si>
  <si>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</si>
  <si>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</si>
  <si>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</si>
  <si>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</si>
  <si>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</si>
  <si>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</si>
  <si>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</si>
  <si>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</si>
  <si>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</si>
  <si>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</si>
  <si>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</si>
  <si>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</si>
  <si>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</si>
  <si>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</si>
  <si>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</si>
  <si>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</si>
  <si>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</si>
  <si>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</si>
  <si>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</si>
  <si>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</si>
  <si>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</si>
  <si>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</si>
  <si>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</si>
  <si>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</si>
  <si>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</si>
  <si>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</si>
  <si>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</si>
  <si>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</si>
  <si>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</si>
  <si>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</si>
  <si>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</si>
  <si>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</si>
  <si>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</si>
  <si>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</si>
  <si>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</si>
  <si>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</si>
  <si>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</si>
  <si>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</si>
  <si>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</si>
  <si>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</si>
  <si>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</si>
  <si>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</si>
  <si>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</si>
  <si>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</si>
  <si>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</si>
  <si>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</si>
  <si>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</si>
  <si>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</si>
  <si>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</si>
  <si>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</si>
  <si>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</si>
  <si>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</si>
  <si>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</si>
  <si>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</si>
  <si>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</si>
  <si>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</si>
  <si>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</si>
  <si>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</si>
  <si>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</si>
  <si>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</si>
  <si>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</si>
  <si>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</si>
  <si>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</si>
  <si>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</si>
  <si>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</si>
  <si>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</si>
  <si>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</si>
  <si>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</si>
  <si>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</si>
  <si>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</si>
  <si>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</si>
  <si>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</si>
  <si>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</si>
  <si>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</si>
  <si>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</si>
  <si>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</si>
  <si>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</si>
  <si>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</si>
  <si>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</si>
  <si>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</si>
  <si>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</si>
  <si>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</si>
  <si>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</si>
  <si>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</si>
  <si>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</si>
  <si>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</si>
  <si>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</si>
  <si>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</si>
  <si>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</si>
  <si>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</si>
  <si>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</si>
  <si>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</si>
  <si>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</si>
  <si>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</si>
  <si>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</si>
  <si>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</si>
  <si>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</si>
  <si>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</si>
  <si>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</si>
  <si>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</si>
  <si>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</si>
  <si>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</si>
  <si>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</si>
  <si>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</si>
  <si>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</si>
  <si>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</si>
  <si>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</si>
  <si>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</si>
  <si>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</si>
  <si>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</si>
  <si>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</si>
  <si>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</si>
  <si>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</si>
  <si>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</si>
  <si>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</si>
  <si>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</si>
  <si>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</si>
  <si>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</si>
  <si>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</si>
  <si>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</si>
  <si>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</si>
  <si>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</si>
  <si>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</si>
  <si>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</si>
  <si>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</si>
  <si>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</si>
  <si>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</si>
  <si>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</si>
  <si>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</si>
  <si>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</si>
  <si>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</si>
  <si>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</si>
  <si>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</si>
  <si>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</si>
  <si>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</si>
  <si>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</si>
  <si>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</si>
  <si>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</si>
  <si>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</si>
  <si>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</si>
  <si>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</si>
  <si>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</si>
  <si>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</si>
  <si>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</si>
  <si>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</si>
  <si>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</si>
  <si>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</si>
  <si>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</si>
  <si>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</si>
  <si>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</si>
  <si>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</si>
  <si>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</si>
  <si>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</si>
  <si>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</si>
  <si>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</si>
  <si>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</si>
  <si>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</si>
  <si>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</si>
  <si>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</si>
  <si>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</si>
  <si>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</si>
  <si>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</si>
  <si>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</si>
  <si>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</si>
  <si>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</si>
  <si>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</si>
  <si>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</si>
  <si>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</si>
  <si>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</si>
  <si>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</si>
  <si>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</si>
  <si>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</si>
  <si>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</si>
  <si>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</si>
  <si>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</si>
  <si>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</si>
  <si>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</si>
  <si>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</si>
  <si>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</si>
  <si>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</si>
  <si>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</si>
  <si>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</si>
  <si>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</si>
  <si>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</si>
  <si>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</si>
  <si>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</si>
  <si>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</si>
  <si>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</si>
  <si>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</si>
  <si>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</si>
  <si>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</si>
  <si>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</si>
  <si>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</si>
  <si>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</si>
  <si>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</si>
  <si>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</si>
  <si>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</si>
  <si>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</si>
  <si>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</si>
  <si>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</si>
  <si>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</si>
  <si>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</si>
  <si>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</si>
  <si>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</si>
  <si>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</si>
  <si>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</si>
  <si>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</si>
  <si>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</si>
  <si>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</si>
  <si>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</si>
  <si>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</si>
  <si>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</si>
  <si>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</si>
  <si>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</si>
  <si>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</si>
  <si>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</si>
  <si>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</si>
  <si>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</si>
  <si>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</si>
  <si>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</si>
  <si>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</si>
  <si>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</si>
  <si>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</si>
  <si>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</si>
  <si>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</si>
  <si>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</si>
  <si>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</si>
  <si>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</si>
  <si>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</si>
  <si>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</si>
  <si>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</si>
  <si>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</si>
  <si>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</si>
  <si>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</si>
  <si>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</si>
  <si>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</si>
  <si>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</si>
  <si>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</si>
  <si>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</si>
  <si>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</si>
  <si>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</si>
  <si>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</si>
  <si>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</si>
  <si>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</si>
  <si>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</si>
  <si>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</si>
  <si>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</si>
  <si>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</si>
  <si>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</si>
  <si>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</si>
  <si>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</si>
  <si>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</si>
  <si>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</si>
  <si>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</si>
  <si>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</si>
  <si>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</si>
  <si>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</si>
  <si>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</si>
  <si>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</si>
  <si>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</si>
  <si>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</si>
  <si>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</si>
  <si>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</si>
  <si>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</si>
  <si>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</si>
  <si>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</si>
  <si>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</si>
  <si>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</si>
  <si>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</si>
  <si>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</si>
  <si>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</si>
  <si>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</si>
  <si>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</si>
  <si>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</si>
  <si>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</si>
  <si>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</si>
  <si>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</si>
  <si>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</si>
  <si>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</si>
  <si>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</si>
  <si>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</si>
  <si>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</si>
  <si>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</si>
  <si>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</si>
  <si>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</si>
  <si>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</si>
  <si>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</si>
  <si>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</si>
  <si>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</si>
  <si>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</si>
  <si>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</si>
  <si>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</si>
  <si>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</si>
  <si>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</si>
  <si>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</si>
  <si>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</si>
  <si>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</si>
  <si>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</si>
  <si>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</si>
  <si>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</si>
  <si>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</si>
  <si>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</si>
  <si>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</si>
  <si>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</si>
  <si>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</si>
  <si>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</si>
  <si>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</si>
  <si>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</si>
  <si>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</si>
  <si>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</si>
  <si>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</si>
  <si>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</si>
  <si>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</si>
  <si>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</si>
  <si>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</si>
  <si>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</si>
  <si>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</si>
  <si>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</si>
  <si>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</si>
  <si>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</si>
  <si>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</si>
  <si>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</si>
  <si>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</si>
  <si>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</si>
  <si>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</si>
  <si>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</si>
  <si>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</si>
  <si>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</si>
  <si>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</si>
  <si>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</si>
  <si>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</si>
  <si>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</si>
  <si>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</si>
  <si>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</si>
  <si>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</si>
  <si>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</si>
  <si>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</si>
  <si>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</si>
  <si>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</si>
  <si>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</si>
  <si>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</si>
  <si>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</si>
  <si>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</si>
  <si>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</si>
  <si>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</si>
  <si>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</si>
  <si>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</si>
  <si>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</si>
  <si>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</si>
  <si>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</si>
  <si>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</si>
  <si>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</si>
  <si>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</si>
  <si>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</si>
  <si>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</si>
  <si>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</si>
  <si>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</si>
  <si>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</si>
  <si>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</si>
  <si>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</si>
  <si>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</si>
  <si>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</si>
  <si>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</si>
  <si>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</si>
  <si>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</si>
  <si>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</si>
  <si>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</si>
  <si>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</si>
  <si>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</si>
  <si>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</si>
  <si>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</si>
  <si>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</si>
  <si>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</si>
  <si>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</si>
  <si>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</si>
  <si>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</si>
  <si>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</si>
  <si>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</si>
  <si>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</si>
  <si>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</si>
  <si>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</si>
  <si>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</si>
  <si>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</si>
  <si>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</si>
  <si>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</si>
  <si>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</si>
  <si>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</si>
  <si>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</si>
  <si>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</si>
  <si>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</si>
  <si>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</si>
  <si>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</si>
  <si>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</si>
  <si>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</si>
  <si>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</si>
  <si>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</si>
  <si>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</si>
  <si>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</si>
  <si>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</si>
  <si>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</si>
  <si>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</si>
  <si>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</si>
  <si>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</si>
  <si>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</si>
  <si>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</si>
  <si>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</si>
  <si>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</si>
  <si>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</si>
  <si>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</si>
  <si>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</si>
  <si>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</si>
  <si>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</si>
  <si>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</si>
  <si>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</si>
  <si>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</si>
  <si>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</si>
  <si>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</si>
  <si>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</si>
  <si>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</si>
  <si>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</si>
  <si>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</si>
  <si>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</si>
  <si>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</si>
  <si>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</si>
  <si>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</si>
  <si>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</si>
  <si>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</si>
  <si>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</si>
  <si>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</si>
  <si>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</si>
  <si>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</si>
  <si>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</si>
  <si>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</si>
  <si>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</si>
  <si>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</si>
  <si>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</si>
  <si>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</si>
  <si>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</si>
  <si>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</si>
  <si>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</si>
  <si>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</si>
  <si>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</si>
  <si>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</si>
  <si>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</si>
  <si>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</si>
  <si>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</si>
  <si>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</si>
  <si>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</si>
  <si>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</si>
  <si>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</si>
  <si>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</si>
  <si>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</si>
  <si>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</si>
  <si>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</si>
  <si>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</si>
  <si>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</si>
  <si>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</si>
  <si>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</si>
  <si>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</si>
  <si>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</si>
  <si>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</si>
  <si>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</si>
  <si>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</si>
  <si>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</si>
  <si>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</si>
  <si>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</si>
  <si>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</si>
  <si>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</si>
  <si>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</si>
  <si>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</si>
  <si>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</si>
  <si>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</si>
  <si>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</si>
  <si>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</si>
  <si>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</si>
  <si>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</si>
  <si>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</si>
  <si>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</si>
  <si>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</si>
  <si>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</si>
  <si>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</si>
  <si>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</si>
  <si>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</si>
  <si>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</si>
  <si>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</si>
  <si>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</si>
  <si>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</si>
  <si>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</si>
  <si>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</si>
  <si>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</si>
  <si>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</si>
  <si>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</si>
  <si>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</si>
  <si>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</si>
  <si>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</si>
  <si>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</si>
  <si>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</si>
  <si>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</si>
  <si>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</si>
  <si>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</si>
  <si>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</si>
  <si>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</si>
  <si>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</si>
  <si>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</si>
  <si>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</si>
  <si>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</si>
  <si>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</si>
  <si>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</si>
  <si>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</si>
  <si>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</si>
  <si>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</si>
  <si>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</si>
  <si>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</si>
  <si>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</si>
  <si>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</si>
  <si>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</si>
  <si>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</si>
  <si>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</si>
  <si>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</si>
  <si>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</si>
  <si>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</si>
  <si>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</si>
  <si>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</si>
  <si>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</si>
  <si>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</si>
  <si>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</si>
  <si>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</si>
  <si>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</si>
  <si>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</si>
  <si>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</si>
  <si>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</si>
  <si>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</si>
  <si>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</si>
  <si>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</si>
  <si>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</si>
  <si>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</si>
  <si>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</si>
  <si>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</si>
  <si>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</si>
  <si>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</si>
  <si>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</si>
  <si>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</si>
  <si>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</si>
  <si>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</si>
  <si>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</si>
  <si>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</si>
  <si>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</si>
  <si>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</si>
  <si>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</si>
  <si>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</si>
  <si>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</si>
  <si>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</si>
  <si>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</si>
  <si>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</si>
  <si>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</si>
  <si>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</si>
  <si>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</si>
  <si>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</si>
  <si>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</si>
  <si>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</si>
  <si>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</si>
  <si>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</si>
  <si>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</si>
  <si>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</si>
  <si>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</si>
  <si>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</si>
  <si>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</si>
  <si>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</si>
  <si>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</si>
  <si>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</si>
  <si>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</si>
  <si>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</si>
  <si>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</si>
  <si>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</si>
  <si>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</si>
  <si>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</si>
  <si>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</si>
  <si>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</si>
  <si>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</si>
  <si>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</si>
  <si>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</si>
  <si>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</si>
  <si>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</si>
  <si>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</si>
  <si>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</si>
  <si>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</si>
  <si>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</si>
  <si>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</si>
  <si>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</si>
  <si>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</si>
  <si>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</si>
  <si>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</si>
  <si>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</si>
  <si>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</si>
  <si>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</si>
  <si>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</si>
  <si>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</si>
  <si>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</si>
  <si>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</si>
  <si>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</si>
  <si>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</si>
  <si>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</si>
  <si>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</si>
  <si>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</si>
  <si>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</si>
  <si>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</si>
  <si>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</si>
  <si>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</si>
  <si>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</si>
  <si>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</si>
  <si>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</si>
  <si>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</si>
  <si>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</si>
  <si>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</si>
  <si>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</si>
  <si>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</si>
  <si>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</si>
  <si>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</si>
  <si>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</si>
  <si>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</si>
  <si>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</si>
  <si>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</si>
  <si>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</si>
  <si>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</si>
  <si>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</si>
  <si>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</si>
  <si>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</si>
  <si>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</si>
  <si>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</si>
  <si>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</si>
  <si>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</si>
  <si>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</si>
  <si>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</si>
  <si>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</si>
  <si>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</si>
  <si>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</si>
  <si>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</si>
  <si>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</si>
  <si>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</si>
  <si>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</si>
  <si>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</si>
  <si>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</si>
  <si>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</si>
  <si>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</si>
  <si>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</si>
  <si>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</si>
  <si>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</si>
  <si>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</si>
  <si>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</si>
  <si>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</si>
  <si>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</si>
  <si>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</si>
  <si>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</si>
  <si>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</si>
  <si>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</si>
  <si>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</si>
  <si>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</si>
  <si>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</si>
  <si>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</si>
  <si>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</si>
  <si>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</si>
  <si>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</si>
  <si>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</si>
  <si>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</si>
  <si>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</si>
  <si>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</si>
  <si>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</si>
  <si>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</si>
  <si>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</si>
  <si>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</si>
  <si>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</si>
  <si>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</si>
  <si>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</si>
  <si>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</si>
  <si>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</si>
  <si>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</si>
  <si>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</si>
  <si>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</si>
  <si>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</si>
  <si>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</si>
  <si>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</si>
  <si>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</si>
  <si>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</si>
  <si>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</si>
  <si>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</si>
  <si>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</si>
  <si>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</si>
  <si>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</si>
  <si>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</si>
  <si>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</si>
  <si>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</si>
  <si>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</si>
  <si>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</si>
  <si>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</si>
  <si>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</si>
  <si>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</si>
  <si>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</si>
  <si>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</si>
  <si>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</si>
  <si>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</si>
  <si>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</si>
  <si>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</si>
  <si>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</si>
  <si>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</si>
  <si>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</si>
  <si>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</si>
  <si>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</si>
  <si>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</si>
  <si>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</si>
  <si>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</si>
  <si>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</si>
  <si>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</si>
  <si>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</si>
  <si>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</si>
  <si>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</si>
  <si>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</si>
  <si>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</si>
  <si>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</si>
  <si>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</si>
  <si>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</si>
  <si>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</si>
  <si>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</si>
  <si>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</si>
  <si>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</si>
  <si>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</si>
  <si>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</si>
  <si>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</si>
  <si>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</si>
  <si>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</si>
  <si>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</si>
  <si>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</si>
  <si>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</si>
  <si>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</si>
  <si>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</si>
  <si>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</si>
  <si>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</si>
  <si>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</si>
  <si>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</si>
  <si>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</si>
  <si>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</si>
  <si>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</si>
  <si>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</si>
  <si>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</si>
  <si>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</si>
  <si>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</si>
  <si>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</si>
  <si>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</si>
  <si>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</si>
  <si>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</si>
  <si>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</si>
  <si>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</si>
  <si>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</si>
  <si>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</si>
  <si>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</si>
  <si>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</si>
  <si>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</si>
  <si>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</si>
  <si>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</si>
  <si>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</si>
  <si>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</si>
  <si>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</si>
  <si>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</si>
  <si>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</si>
  <si>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</si>
  <si>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</si>
  <si>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</si>
  <si>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</si>
  <si>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</si>
  <si>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</si>
  <si>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</si>
  <si>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</si>
  <si>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</si>
  <si>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</si>
  <si>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</si>
  <si>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</si>
  <si>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</si>
  <si>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</si>
  <si>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</si>
  <si>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</si>
  <si>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</si>
  <si>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</si>
  <si>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</si>
  <si>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</si>
  <si>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</si>
  <si>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</si>
  <si>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</si>
  <si>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</si>
  <si>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</si>
  <si>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</si>
  <si>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</si>
  <si>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</si>
  <si>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</si>
  <si>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</si>
  <si>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</si>
  <si>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</si>
  <si>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</si>
  <si>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</si>
  <si>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</si>
  <si>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</si>
  <si>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</si>
  <si>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</si>
  <si>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</si>
  <si>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</si>
  <si>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</si>
  <si>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</si>
  <si>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</si>
  <si>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</si>
  <si>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</si>
  <si>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</si>
  <si>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</si>
  <si>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</si>
  <si>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</si>
  <si>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</si>
  <si>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</si>
  <si>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</si>
  <si>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</si>
  <si>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</si>
  <si>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</si>
  <si>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</si>
  <si>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</si>
  <si>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</si>
  <si>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</si>
  <si>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</si>
  <si>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</si>
  <si>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</si>
  <si>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</si>
  <si>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</si>
  <si>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</si>
  <si>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</si>
  <si>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</si>
  <si>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</si>
  <si>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</si>
  <si>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</si>
  <si>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</si>
  <si>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</si>
  <si>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</si>
  <si>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</si>
  <si>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</si>
  <si>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</si>
  <si>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</si>
  <si>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</si>
  <si>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</si>
  <si>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</si>
  <si>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</si>
  <si>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</si>
  <si>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</si>
  <si>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</si>
  <si>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</si>
  <si>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</si>
  <si>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</si>
  <si>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</si>
  <si>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</si>
  <si>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</si>
  <si>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</si>
  <si>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</si>
  <si>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</si>
  <si>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</si>
  <si>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</si>
  <si>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</si>
  <si>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</si>
  <si>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</si>
  <si>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</si>
  <si>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</si>
  <si>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</si>
  <si>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</si>
  <si>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</si>
  <si>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</si>
  <si>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</si>
  <si>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</si>
  <si>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</si>
  <si>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</si>
  <si>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</si>
  <si>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</si>
  <si>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</si>
  <si>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</si>
  <si>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</si>
  <si>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</si>
  <si>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</si>
  <si>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</si>
  <si>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</si>
  <si>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</si>
  <si>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</si>
  <si>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</si>
  <si>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</si>
  <si>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</si>
  <si>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</si>
  <si>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</si>
  <si>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</si>
  <si>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</si>
  <si>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</si>
  <si>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</si>
  <si>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</si>
  <si>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</si>
  <si>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</si>
  <si>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</si>
  <si>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</si>
  <si>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</si>
  <si>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</si>
  <si>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</si>
  <si>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</si>
  <si>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</si>
  <si>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</si>
  <si>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</si>
  <si>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</si>
  <si>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</si>
  <si>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</si>
  <si>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</si>
  <si>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</si>
  <si>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</si>
  <si>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</si>
  <si>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</si>
  <si>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</si>
  <si>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</si>
  <si>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</si>
  <si>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</si>
  <si>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</si>
  <si>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</si>
  <si>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</si>
  <si>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</si>
  <si>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</si>
  <si>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</si>
  <si>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</si>
  <si>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</si>
  <si>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</si>
  <si>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</si>
  <si>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</si>
  <si>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</si>
  <si>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</si>
  <si>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</si>
  <si>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</si>
  <si>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</si>
  <si>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</si>
  <si>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</si>
  <si>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</si>
  <si>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</si>
  <si>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</si>
  <si>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</si>
  <si>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</si>
  <si>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</si>
  <si>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</si>
  <si>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</si>
  <si>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</si>
  <si>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</si>
  <si>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</si>
  <si>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</si>
  <si>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</si>
  <si>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</si>
  <si>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</si>
  <si>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</si>
  <si>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</si>
  <si>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</si>
  <si>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</si>
  <si>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</si>
  <si>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</si>
  <si>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</si>
  <si>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</si>
  <si>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</si>
  <si>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</si>
  <si>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</si>
  <si>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</si>
  <si>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</si>
  <si>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</si>
  <si>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</si>
  <si>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</si>
  <si>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</si>
  <si>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</si>
  <si>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</si>
  <si>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</si>
  <si>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</si>
  <si>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</si>
  <si>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</si>
  <si>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</si>
  <si>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</si>
  <si>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</si>
  <si>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</si>
  <si>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</si>
  <si>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</si>
  <si>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</si>
  <si>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</si>
  <si>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</si>
  <si>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</si>
  <si>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</si>
  <si>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</si>
  <si>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</si>
  <si>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</si>
  <si>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</si>
  <si>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</si>
  <si>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</si>
  <si>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</si>
  <si>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</si>
  <si>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</si>
  <si>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</si>
  <si>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</si>
  <si>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</si>
  <si>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</si>
  <si>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</si>
  <si>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</si>
  <si>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</si>
  <si>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</si>
  <si>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</si>
  <si>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</si>
  <si>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</si>
  <si>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</si>
  <si>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</si>
  <si>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</si>
  <si>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</si>
  <si>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</si>
  <si>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</si>
  <si>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</si>
  <si>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</si>
  <si>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</si>
  <si>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</si>
  <si>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</si>
  <si>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</si>
  <si>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</si>
  <si>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</si>
  <si>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</si>
  <si>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</si>
  <si>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</si>
  <si>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</si>
  <si>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</si>
  <si>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</si>
  <si>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</si>
  <si>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</si>
  <si>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</si>
  <si>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</si>
  <si>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</si>
  <si>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</si>
  <si>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</si>
  <si>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</si>
  <si>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</si>
  <si>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</si>
  <si>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</si>
  <si>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</si>
  <si>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</si>
  <si>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</si>
  <si>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</si>
  <si>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</si>
  <si>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</si>
  <si>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</si>
  <si>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</si>
  <si>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</si>
  <si>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</si>
  <si>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</si>
  <si>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</si>
  <si>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</si>
  <si>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</si>
  <si>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</si>
  <si>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</si>
  <si>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</si>
  <si>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</si>
  <si>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</si>
  <si>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</si>
  <si>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</si>
  <si>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</si>
  <si>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</si>
  <si>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</si>
  <si>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</si>
  <si>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</si>
  <si>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</si>
  <si>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</si>
  <si>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</si>
  <si>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</si>
  <si>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</si>
  <si>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</si>
  <si>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</si>
  <si>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</si>
  <si>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</si>
  <si>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</si>
  <si>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</si>
  <si>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</si>
  <si>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</si>
  <si>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</si>
  <si>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</si>
  <si>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</si>
  <si>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</si>
  <si>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</si>
  <si>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</si>
  <si>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</si>
  <si>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</si>
  <si>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</si>
  <si>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</si>
  <si>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</si>
  <si>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</si>
  <si>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</si>
  <si>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</si>
  <si>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</si>
  <si>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</si>
  <si>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</si>
  <si>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</si>
  <si>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</si>
  <si>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</si>
  <si>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</si>
  <si>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</si>
  <si>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</si>
  <si>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</si>
  <si>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</si>
  <si>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</si>
  <si>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</si>
  <si>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</si>
  <si>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</si>
  <si>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</si>
  <si>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</si>
  <si>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</si>
  <si>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</si>
  <si>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</si>
  <si>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</si>
  <si>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</si>
  <si>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</si>
  <si>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</si>
  <si>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</si>
  <si>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</si>
  <si>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</si>
  <si>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</si>
  <si>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</si>
  <si>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</si>
  <si>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</si>
  <si>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</si>
  <si>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</si>
  <si>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</si>
  <si>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</si>
  <si>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</si>
  <si>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</si>
  <si>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</si>
  <si>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</si>
  <si>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</si>
  <si>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</si>
  <si>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</si>
  <si>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</si>
  <si>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</si>
  <si>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</si>
  <si>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</si>
  <si>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</si>
  <si>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</si>
  <si>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</si>
  <si>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</si>
  <si>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</si>
  <si>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</si>
  <si>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</si>
  <si>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</si>
  <si>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</si>
  <si>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</si>
  <si>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</si>
  <si>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</si>
  <si>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</si>
  <si>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</si>
  <si>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</si>
  <si>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</si>
  <si>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</si>
  <si>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</si>
  <si>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</si>
  <si>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</si>
  <si>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</si>
  <si>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</si>
  <si>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</si>
  <si>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</si>
  <si>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</si>
  <si>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</si>
  <si>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</si>
  <si>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</si>
  <si>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</si>
  <si>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</si>
  <si>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</si>
  <si>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</si>
  <si>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</si>
  <si>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</si>
  <si>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</si>
  <si>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</si>
  <si>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</si>
  <si>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</si>
  <si>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</si>
  <si>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</si>
  <si>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</si>
  <si>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</si>
  <si>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</si>
  <si>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</si>
  <si>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</si>
  <si>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</si>
  <si>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</si>
  <si>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</si>
  <si>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</si>
  <si>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</si>
  <si>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</si>
  <si>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</si>
  <si>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</si>
  <si>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</si>
  <si>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</si>
  <si>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</si>
  <si>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</si>
  <si>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</si>
  <si>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</si>
  <si>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</si>
  <si>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</si>
  <si>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</si>
  <si>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</si>
  <si>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</si>
  <si>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</si>
  <si>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</si>
  <si>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</si>
  <si>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</si>
  <si>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</si>
  <si>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</si>
  <si>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</si>
  <si>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</si>
  <si>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</si>
  <si>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</si>
  <si>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</si>
  <si>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</si>
  <si>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</si>
  <si>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</si>
  <si>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</si>
  <si>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</si>
  <si>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</si>
  <si>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</si>
  <si>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</si>
  <si>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</si>
  <si>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</si>
  <si>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</si>
  <si>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</si>
  <si>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</si>
  <si>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</si>
  <si>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</si>
  <si>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</si>
  <si>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</si>
  <si>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</si>
  <si>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</si>
  <si>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</si>
  <si>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</si>
  <si>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</si>
  <si>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</si>
  <si>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</si>
  <si>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</si>
  <si>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</si>
  <si>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</si>
  <si>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</si>
  <si>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</si>
  <si>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</si>
  <si>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</si>
  <si>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</si>
  <si>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</si>
  <si>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</si>
  <si>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</si>
  <si>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</si>
  <si>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</si>
  <si>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</si>
  <si>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</si>
  <si>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</si>
  <si>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</si>
  <si>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</si>
  <si>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</si>
  <si>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</si>
  <si>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</si>
  <si>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</si>
  <si>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</si>
  <si>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</si>
  <si>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</si>
  <si>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</si>
  <si>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</si>
  <si>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</si>
  <si>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</si>
  <si>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</si>
  <si>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</si>
  <si>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</si>
  <si>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</si>
  <si>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</si>
  <si>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</si>
  <si>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</si>
  <si>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</si>
  <si>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</si>
  <si>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</si>
  <si>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</si>
  <si>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</si>
  <si>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</si>
  <si>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</si>
  <si>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</si>
  <si>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</si>
  <si>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</si>
  <si>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</si>
  <si>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</si>
  <si>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</si>
  <si>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</si>
  <si>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</si>
  <si>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</si>
  <si>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</si>
  <si>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</si>
  <si>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</si>
  <si>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</si>
  <si>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</si>
  <si>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</si>
  <si>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</si>
  <si>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</si>
  <si>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</si>
  <si>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</si>
  <si>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</si>
  <si>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</si>
  <si>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</si>
  <si>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</si>
  <si>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</si>
  <si>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</si>
  <si>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</si>
  <si>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</si>
  <si>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</si>
  <si>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</si>
  <si>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</si>
  <si>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</si>
  <si>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</si>
  <si>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</si>
  <si>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</si>
  <si>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</si>
  <si>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</si>
  <si>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</si>
  <si>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</si>
  <si>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</si>
  <si>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</si>
  <si>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</si>
  <si>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</si>
  <si>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</si>
  <si>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</si>
  <si>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</si>
  <si>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</si>
  <si>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</si>
  <si>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</si>
  <si>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</si>
  <si>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</si>
  <si>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</si>
  <si>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</si>
  <si>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</si>
  <si>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</si>
  <si>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</si>
  <si>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</si>
  <si>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</si>
  <si>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</si>
  <si>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</si>
  <si>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</si>
  <si>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</si>
  <si>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</si>
  <si>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</si>
  <si>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</si>
  <si>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</si>
  <si>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</si>
  <si>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</si>
  <si>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</si>
  <si>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</si>
  <si>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</si>
  <si>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</si>
  <si>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</si>
  <si>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</si>
  <si>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</si>
  <si>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</si>
  <si>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</si>
  <si>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</si>
  <si>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</si>
  <si>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</si>
  <si>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</si>
  <si>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</si>
  <si>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</si>
  <si>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</si>
  <si>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</si>
  <si>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</si>
  <si>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</si>
  <si>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</si>
  <si>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</si>
  <si>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</si>
  <si>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</si>
  <si>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</si>
  <si>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</si>
  <si>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</si>
  <si>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</si>
  <si>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</si>
  <si>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</si>
  <si>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</si>
  <si>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</si>
  <si>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</si>
  <si>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</si>
  <si>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</si>
  <si>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</si>
  <si>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</si>
  <si>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</si>
  <si>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</si>
  <si>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</si>
  <si>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</si>
  <si>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</si>
  <si>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</si>
  <si>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</si>
  <si>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</si>
  <si>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</si>
  <si>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</si>
  <si>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</si>
  <si>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</si>
  <si>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</si>
  <si>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</si>
  <si>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</si>
  <si>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</si>
  <si>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</si>
  <si>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</si>
  <si>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</si>
  <si>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</si>
  <si>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</si>
  <si>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</si>
  <si>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</si>
  <si>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</si>
  <si>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</si>
  <si>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</si>
  <si>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</si>
  <si>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</si>
  <si>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</si>
  <si>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</si>
  <si>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</si>
  <si>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</si>
  <si>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</si>
  <si>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</si>
  <si>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</si>
  <si>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</si>
  <si>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</si>
  <si>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</si>
  <si>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</si>
  <si>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</si>
  <si>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</si>
  <si>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</si>
  <si>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</si>
  <si>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</si>
  <si>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</si>
  <si>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</si>
  <si>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</si>
  <si>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</si>
  <si>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</si>
  <si>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</si>
  <si>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</si>
  <si>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</si>
  <si>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</si>
  <si>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</si>
  <si>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</si>
  <si>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</si>
  <si>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</si>
  <si>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</si>
  <si>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</si>
  <si>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</si>
  <si>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</si>
  <si>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</si>
  <si>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</si>
  <si>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</si>
  <si>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</si>
  <si>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</si>
  <si>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</si>
  <si>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</si>
  <si>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</si>
  <si>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</si>
  <si>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</si>
  <si>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</si>
  <si>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</si>
  <si>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</si>
  <si>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</si>
  <si>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</si>
  <si>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</si>
  <si>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</si>
  <si>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</si>
  <si>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</si>
  <si>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</si>
  <si>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</si>
  <si>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</si>
  <si>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</si>
  <si>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</si>
  <si>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</si>
  <si>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</si>
  <si>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</si>
  <si>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</si>
  <si>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</si>
  <si>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</si>
  <si>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</si>
  <si>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</si>
  <si>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</si>
  <si>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</si>
  <si>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</si>
  <si>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</si>
  <si>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</si>
  <si>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</si>
  <si>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</si>
  <si>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</si>
  <si>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</si>
  <si>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</si>
  <si>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</si>
  <si>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</si>
  <si>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</si>
  <si>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</si>
  <si>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</si>
  <si>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</si>
  <si>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</si>
  <si>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</si>
  <si>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</si>
  <si>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</si>
  <si>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</si>
  <si>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</si>
  <si>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</si>
  <si>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</si>
  <si>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</si>
  <si>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</si>
  <si>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</si>
  <si>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</si>
  <si>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</si>
  <si>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</si>
  <si>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</si>
  <si>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</si>
  <si>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</si>
  <si>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</si>
  <si>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</si>
  <si>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</si>
  <si>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</si>
  <si>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</si>
  <si>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</si>
  <si>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</si>
  <si>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</si>
  <si>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</si>
  <si>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</si>
  <si>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</si>
  <si>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</si>
  <si>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</si>
  <si>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</si>
  <si>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</si>
  <si>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</si>
  <si>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</si>
  <si>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</si>
  <si>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</si>
  <si>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</si>
  <si>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</si>
  <si>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</si>
  <si>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</si>
  <si>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</si>
  <si>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</si>
  <si>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</si>
  <si>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</si>
  <si>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</si>
  <si>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</si>
  <si>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</si>
  <si>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</si>
  <si>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</si>
  <si>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</si>
  <si>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</si>
  <si>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</si>
  <si>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</si>
  <si>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</si>
  <si>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</si>
  <si>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</si>
  <si>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</si>
  <si>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</si>
  <si>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</si>
  <si>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</si>
  <si>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</si>
  <si>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</si>
  <si>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</si>
  <si>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</si>
  <si>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</si>
  <si>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</si>
  <si>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</si>
  <si>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</si>
  <si>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</si>
  <si>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</si>
  <si>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</si>
  <si>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</si>
  <si>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</si>
  <si>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</si>
  <si>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</si>
  <si>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</si>
  <si>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</si>
  <si>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</si>
  <si>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</si>
  <si>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</si>
  <si>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</si>
  <si>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</si>
  <si>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</si>
  <si>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</si>
  <si>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</si>
  <si>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</si>
  <si>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</si>
  <si>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</si>
  <si>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</si>
  <si>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</si>
  <si>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</si>
  <si>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</si>
  <si>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</si>
  <si>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</si>
  <si>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</si>
  <si>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</si>
  <si>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</si>
  <si>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</si>
  <si>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</si>
  <si>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</si>
  <si>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</si>
  <si>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</si>
  <si>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</si>
  <si>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</si>
  <si>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</si>
  <si>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</si>
  <si>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</si>
  <si>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</si>
  <si>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</si>
  <si>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</si>
  <si>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</si>
  <si>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</si>
  <si>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</si>
  <si>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</si>
  <si>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</si>
  <si>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</si>
  <si>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</si>
  <si>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</si>
  <si>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</si>
  <si>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</si>
  <si>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</si>
  <si>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</si>
  <si>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</si>
  <si>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</si>
  <si>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</si>
  <si>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</si>
  <si>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</si>
  <si>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</si>
  <si>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</si>
  <si>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</si>
  <si>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</si>
  <si>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</si>
  <si>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</si>
  <si>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</si>
  <si>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</si>
  <si>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</si>
  <si>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</si>
  <si>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</si>
  <si>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</si>
  <si>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</si>
  <si>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</si>
  <si>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</si>
  <si>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</si>
  <si>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</si>
  <si>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</si>
  <si>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</si>
  <si>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</si>
  <si>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</si>
  <si>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</si>
  <si>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</si>
  <si>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</si>
  <si>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</si>
  <si>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</si>
  <si>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</si>
  <si>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</si>
  <si>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</si>
  <si>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</si>
  <si>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</si>
  <si>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</si>
  <si>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</si>
  <si>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</si>
  <si>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</si>
  <si>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</si>
  <si>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</si>
  <si>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</si>
  <si>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</si>
  <si>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</si>
  <si>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</si>
  <si>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</si>
  <si>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</si>
  <si>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</si>
  <si>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</si>
  <si>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</si>
  <si>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</si>
  <si>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</si>
  <si>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</si>
  <si>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</si>
  <si>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</si>
  <si>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</si>
  <si>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</si>
  <si>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</si>
  <si>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</si>
  <si>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</si>
  <si>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</si>
  <si>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</si>
  <si>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</si>
  <si>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</si>
  <si>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</si>
  <si>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</si>
  <si>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</si>
  <si>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</si>
  <si>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</si>
  <si>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</si>
  <si>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</si>
  <si>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</si>
  <si>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</si>
  <si>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</si>
  <si>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</si>
  <si>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</si>
  <si>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</si>
  <si>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</si>
  <si>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</si>
  <si>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</si>
  <si>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</si>
  <si>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</si>
  <si>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</si>
  <si>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</si>
  <si>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</si>
  <si>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</si>
  <si>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</si>
  <si>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</si>
  <si>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</si>
  <si>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</si>
  <si>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</si>
  <si>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</si>
  <si>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</si>
  <si>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</si>
  <si>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</si>
  <si>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</si>
  <si>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</si>
  <si>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</si>
  <si>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</si>
  <si>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</si>
  <si>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</si>
  <si>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</si>
  <si>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</si>
  <si>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</si>
  <si>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</si>
  <si>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</si>
  <si>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</si>
  <si>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</si>
  <si>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</si>
  <si>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</si>
  <si>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</si>
  <si>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</si>
  <si>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</si>
  <si>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</si>
  <si>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</si>
  <si>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</si>
  <si>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</si>
  <si>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</si>
  <si>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</si>
  <si>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</si>
  <si>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</si>
  <si>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</si>
  <si>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</si>
  <si>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</si>
  <si>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</si>
  <si>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</si>
  <si>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</si>
  <si>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</si>
  <si>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</si>
  <si>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</si>
  <si>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</si>
  <si>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</si>
  <si>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</si>
  <si>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</si>
  <si>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</si>
  <si>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</si>
  <si>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</si>
  <si>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</si>
  <si>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</si>
  <si>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</si>
  <si>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</si>
  <si>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</si>
  <si>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</si>
  <si>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</si>
  <si>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</si>
  <si>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</si>
  <si>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</si>
  <si>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</si>
  <si>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</si>
  <si>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</si>
  <si>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</si>
  <si>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</si>
  <si>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</si>
  <si>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</si>
  <si>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</si>
  <si>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</si>
  <si>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</si>
  <si>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</si>
  <si>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</si>
  <si>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</si>
  <si>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</si>
  <si>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</si>
  <si>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</si>
  <si>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</si>
  <si>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</si>
  <si>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</si>
  <si>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</si>
  <si>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</si>
  <si>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</si>
  <si>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</si>
  <si>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</si>
  <si>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</si>
  <si>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</si>
  <si>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</si>
  <si>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</si>
  <si>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</si>
  <si>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</si>
  <si>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</si>
  <si>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</si>
  <si>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</si>
  <si>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</si>
  <si>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</si>
  <si>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</si>
  <si>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</si>
  <si>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</si>
  <si>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</si>
  <si>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</si>
  <si>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</si>
  <si>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</si>
  <si>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</si>
  <si>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</si>
  <si>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</si>
  <si>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</si>
  <si>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</si>
  <si>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</si>
  <si>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</si>
  <si>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</si>
  <si>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</si>
  <si>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</si>
  <si>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</si>
  <si>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</si>
  <si>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</si>
  <si>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</si>
  <si>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</si>
  <si>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</si>
  <si>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</si>
  <si>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</si>
  <si>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</si>
  <si>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</si>
  <si>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</si>
  <si>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</si>
  <si>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</si>
  <si>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</si>
  <si>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</si>
  <si>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</si>
  <si>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</si>
  <si>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</si>
  <si>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</si>
  <si>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</si>
  <si>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</si>
  <si>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</si>
  <si>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</si>
  <si>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</si>
  <si>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</si>
  <si>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</si>
  <si>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</si>
  <si>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</si>
  <si>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</si>
  <si>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</si>
  <si>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</si>
  <si>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</si>
  <si>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</si>
  <si>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</si>
  <si>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</si>
  <si>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</si>
  <si>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</si>
  <si>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</si>
  <si>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</si>
  <si>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</si>
  <si>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</si>
  <si>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</si>
  <si>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</si>
  <si>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</si>
  <si>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</si>
  <si>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</si>
  <si>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</si>
  <si>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</si>
  <si>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</si>
  <si>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</si>
  <si>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</si>
  <si>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</si>
  <si>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</si>
  <si>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</si>
  <si>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</si>
  <si>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</si>
  <si>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</si>
  <si>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</si>
  <si>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</si>
  <si>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</si>
  <si>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</si>
  <si>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</si>
  <si>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</si>
  <si>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</si>
  <si>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</si>
  <si>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</si>
  <si>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</si>
  <si>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</si>
  <si>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</si>
  <si>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</si>
  <si>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</si>
  <si>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</si>
  <si>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</si>
  <si>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</si>
  <si>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</si>
  <si>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</si>
  <si>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</si>
  <si>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</si>
  <si>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</si>
  <si>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</si>
  <si>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</si>
  <si>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</si>
  <si>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</si>
  <si>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</si>
  <si>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</si>
  <si>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</si>
  <si>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</si>
  <si>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</si>
  <si>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</si>
  <si>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</si>
  <si>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</si>
  <si>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</si>
  <si>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</si>
  <si>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</si>
  <si>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</si>
  <si>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</si>
  <si>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</si>
  <si>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</si>
  <si>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</si>
  <si>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</si>
  <si>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</si>
  <si>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</si>
  <si>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</si>
  <si>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</si>
  <si>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</si>
  <si>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</si>
  <si>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</si>
  <si>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</si>
  <si>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</si>
  <si>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</si>
  <si>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</si>
  <si>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</si>
  <si>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</si>
  <si>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</si>
  <si>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</si>
  <si>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</si>
  <si>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</si>
  <si>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</si>
  <si>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</si>
  <si>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</si>
  <si>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</si>
  <si>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</si>
  <si>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</si>
  <si>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</si>
  <si>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</si>
  <si>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</si>
  <si>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</si>
  <si>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</si>
  <si>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</si>
  <si>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</si>
  <si>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</si>
  <si>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</si>
  <si>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</si>
  <si>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</si>
  <si>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</si>
  <si>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</si>
  <si>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</si>
  <si>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</si>
  <si>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</si>
  <si>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</si>
  <si>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</si>
  <si>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</si>
  <si>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</si>
  <si>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</si>
  <si>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</si>
  <si>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</si>
  <si>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</si>
  <si>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</si>
  <si>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</si>
  <si>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</si>
  <si>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</si>
  <si>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</si>
  <si>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</si>
  <si>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</si>
  <si>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</si>
  <si>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</si>
  <si>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</si>
  <si>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</si>
  <si>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</si>
  <si>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</si>
  <si>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</si>
  <si>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</si>
  <si>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</si>
  <si>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</si>
  <si>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</si>
  <si>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</si>
  <si>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</si>
  <si>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</si>
  <si>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</si>
  <si>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</si>
  <si>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</si>
  <si>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</si>
  <si>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</si>
  <si>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</si>
  <si>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</si>
  <si>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</si>
  <si>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</si>
  <si>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</si>
  <si>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</si>
  <si>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</si>
  <si>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</si>
  <si>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</si>
  <si>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</si>
  <si>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</si>
  <si>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</si>
  <si>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</si>
  <si>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</si>
  <si>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</si>
  <si>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</si>
  <si>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</si>
  <si>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</si>
  <si>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</si>
  <si>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</si>
  <si>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</si>
  <si>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</si>
  <si>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</si>
  <si>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</si>
  <si>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</si>
  <si>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</si>
  <si>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</si>
  <si>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</si>
  <si>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</si>
  <si>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</si>
  <si>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</si>
  <si>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</si>
  <si>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</si>
  <si>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</si>
  <si>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</si>
  <si>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</si>
  <si>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</si>
  <si>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</si>
  <si>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</si>
  <si>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</si>
  <si>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</si>
  <si>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</si>
  <si>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</si>
  <si>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</si>
  <si>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</si>
  <si>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</si>
  <si>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</si>
  <si>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</si>
  <si>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</si>
  <si>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</si>
  <si>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</si>
  <si>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</si>
  <si>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</si>
  <si>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</si>
  <si>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</si>
  <si>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</si>
  <si>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</si>
  <si>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</si>
  <si>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</si>
  <si>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</si>
  <si>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</si>
  <si>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</si>
  <si>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</si>
  <si>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</si>
  <si>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</si>
  <si>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</si>
  <si>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</si>
  <si>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</si>
  <si>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</si>
  <si>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</si>
  <si>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</si>
  <si>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</si>
  <si>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</si>
  <si>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</si>
  <si>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</si>
  <si>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</si>
  <si>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</si>
  <si>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</si>
  <si>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</si>
  <si>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</si>
  <si>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</si>
  <si>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</si>
  <si>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</si>
  <si>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</si>
  <si>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</si>
  <si>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</si>
  <si>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</si>
  <si>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</si>
  <si>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</si>
  <si>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</si>
  <si>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</si>
  <si>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</si>
  <si>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</si>
  <si>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</si>
  <si>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</si>
  <si>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</si>
  <si>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</si>
  <si>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</si>
  <si>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</si>
  <si>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</si>
  <si>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</si>
  <si>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</si>
  <si>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</si>
  <si>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</si>
  <si>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</si>
  <si>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</si>
  <si>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</si>
  <si>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</si>
  <si>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</si>
  <si>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</si>
  <si>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</si>
  <si>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</si>
  <si>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</si>
  <si>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</si>
  <si>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</si>
  <si>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</si>
  <si>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</si>
  <si>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</si>
  <si>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</si>
  <si>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</si>
  <si>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</si>
  <si>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</si>
  <si>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</si>
  <si>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</si>
  <si>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</si>
  <si>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</si>
  <si>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</si>
  <si>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</si>
  <si>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</si>
  <si>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</si>
  <si>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</si>
  <si>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</si>
  <si>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</si>
  <si>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</si>
  <si>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</si>
  <si>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</si>
  <si>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</si>
  <si>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</si>
  <si>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</si>
  <si>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</si>
  <si>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</si>
  <si>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</si>
  <si>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</si>
  <si>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</si>
  <si>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</si>
  <si>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</si>
  <si>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</si>
  <si>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</si>
  <si>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</si>
  <si>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</si>
  <si>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</si>
  <si>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</si>
  <si>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</si>
  <si>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</si>
  <si>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</si>
  <si>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</si>
  <si>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</si>
  <si>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</si>
  <si>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</si>
  <si>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</si>
  <si>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</si>
  <si>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</si>
  <si>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</si>
  <si>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</si>
  <si>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</si>
  <si>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</si>
  <si>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</si>
  <si>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</si>
  <si>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</si>
  <si>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</si>
  <si>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</si>
  <si>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</si>
  <si>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</si>
  <si>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</si>
  <si>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</si>
  <si>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</si>
  <si>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</si>
  <si>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</si>
  <si>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</si>
  <si>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</si>
  <si>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</si>
  <si>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</si>
  <si>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</si>
  <si>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</si>
  <si>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</si>
  <si>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</si>
  <si>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</si>
  <si>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</si>
  <si>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</si>
  <si>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</si>
  <si>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</si>
  <si>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</si>
  <si>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</si>
  <si>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</si>
  <si>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</si>
  <si>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</si>
  <si>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</si>
  <si>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</si>
  <si>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</si>
  <si>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</si>
  <si>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</si>
  <si>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</si>
  <si>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</si>
  <si>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</si>
  <si>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</si>
  <si>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</si>
  <si>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</si>
  <si>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</si>
  <si>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</si>
  <si>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</si>
  <si>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</si>
  <si>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</si>
  <si>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</si>
  <si>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</si>
  <si>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</si>
  <si>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</si>
  <si>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</si>
  <si>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</si>
  <si>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</si>
  <si>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</si>
  <si>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</si>
  <si>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</si>
  <si>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</si>
  <si>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</si>
  <si>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</si>
  <si>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</si>
  <si>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</si>
  <si>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</si>
  <si>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</si>
  <si>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</si>
  <si>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</si>
  <si>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</si>
  <si>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</si>
  <si>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</si>
  <si>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</si>
  <si>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</si>
  <si>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</si>
  <si>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</si>
  <si>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</si>
  <si>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</si>
  <si>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</si>
  <si>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</si>
  <si>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</si>
  <si>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</si>
  <si>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</si>
  <si>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</si>
  <si>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</si>
  <si>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</si>
  <si>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</si>
  <si>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</si>
  <si>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</si>
  <si>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</si>
  <si>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</si>
  <si>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</si>
  <si>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</si>
  <si>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</si>
  <si>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</si>
  <si>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</si>
  <si>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</si>
  <si>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</si>
  <si>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</si>
  <si>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</si>
  <si>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</si>
  <si>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</si>
  <si>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</si>
  <si>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</si>
  <si>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</si>
  <si>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</si>
  <si>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</si>
  <si>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</si>
  <si>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</si>
  <si>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</si>
  <si>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</si>
  <si>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</si>
  <si>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</si>
  <si>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</si>
  <si>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</si>
  <si>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</si>
  <si>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</si>
  <si>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</si>
  <si>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</si>
  <si>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</si>
  <si>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</si>
  <si>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</si>
  <si>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</si>
  <si>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</si>
  <si>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</si>
  <si>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</si>
  <si>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</si>
  <si>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</si>
  <si>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</si>
  <si>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</si>
  <si>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</si>
  <si>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</si>
  <si>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</si>
  <si>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</si>
  <si>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</si>
  <si>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</si>
  <si>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</si>
  <si>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</si>
  <si>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</si>
  <si>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</si>
  <si>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</si>
  <si>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</si>
  <si>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</si>
  <si>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</si>
  <si>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</si>
  <si>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</si>
  <si>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</si>
  <si>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</si>
  <si>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</si>
  <si>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</si>
  <si>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</si>
  <si>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</si>
  <si>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</si>
  <si>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</si>
  <si>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</si>
  <si>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</si>
  <si>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</si>
  <si>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</si>
  <si>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</si>
  <si>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</si>
  <si>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</si>
  <si>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</si>
  <si>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</si>
  <si>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</si>
  <si>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</si>
  <si>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</si>
  <si>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</si>
  <si>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</si>
  <si>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</si>
  <si>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</si>
  <si>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</si>
  <si>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</si>
  <si>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</si>
  <si>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</si>
  <si>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</si>
  <si>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</si>
  <si>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</si>
  <si>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</si>
  <si>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</si>
  <si>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</si>
  <si>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</si>
  <si>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</si>
  <si>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</si>
  <si>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</si>
  <si>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</si>
  <si>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</si>
  <si>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</si>
  <si>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</si>
  <si>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</si>
  <si>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</si>
  <si>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</si>
  <si>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</si>
  <si>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</si>
  <si>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</si>
  <si>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</si>
  <si>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</si>
  <si>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</si>
  <si>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</si>
  <si>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</si>
  <si>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</si>
  <si>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</si>
  <si>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</si>
  <si>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</si>
  <si>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</si>
  <si>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</si>
  <si>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</si>
  <si>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</si>
  <si>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</si>
  <si>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</si>
  <si>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</si>
  <si>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</si>
  <si>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</si>
  <si>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</si>
  <si>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</si>
  <si>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</si>
  <si>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</si>
  <si>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</si>
  <si>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</si>
  <si>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</si>
  <si>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</si>
  <si>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</si>
  <si>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</si>
  <si>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</si>
  <si>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</si>
  <si>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</si>
  <si>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</si>
  <si>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</si>
  <si>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</si>
  <si>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</si>
  <si>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</si>
  <si>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</si>
  <si>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</si>
  <si>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</si>
  <si>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</si>
  <si>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</si>
  <si>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</si>
  <si>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</si>
  <si>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</si>
  <si>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</si>
  <si>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</si>
  <si>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</si>
  <si>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</si>
  <si>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</si>
  <si>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</si>
  <si>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</si>
  <si>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</si>
  <si>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</si>
  <si>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</si>
  <si>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</si>
  <si>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</si>
  <si>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</si>
  <si>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</si>
  <si>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</si>
  <si>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</si>
  <si>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</si>
  <si>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</si>
  <si>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</si>
  <si>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</si>
  <si>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</si>
  <si>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</si>
  <si>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</si>
  <si>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</si>
  <si>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</si>
  <si>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</si>
  <si>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</si>
  <si>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</si>
  <si>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</si>
  <si>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</si>
  <si>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</si>
  <si>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</si>
  <si>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</si>
  <si>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</si>
  <si>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</si>
  <si>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</si>
  <si>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</si>
  <si>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</si>
  <si>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</si>
  <si>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</si>
  <si>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</si>
  <si>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</si>
  <si>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</si>
  <si>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</si>
  <si>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</si>
  <si>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</si>
  <si>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</si>
  <si>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</si>
  <si>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</si>
  <si>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</si>
  <si>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</si>
  <si>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</si>
  <si>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</si>
  <si>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</si>
  <si>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</si>
  <si>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</si>
  <si>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</si>
  <si>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</si>
  <si>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</si>
  <si>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</si>
  <si>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</si>
  <si>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</si>
  <si>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</si>
  <si>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</si>
  <si>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</si>
  <si>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</si>
  <si>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</si>
  <si>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</si>
  <si>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</si>
  <si>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</si>
  <si>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</si>
  <si>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</si>
  <si>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</si>
  <si>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</si>
  <si>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</si>
  <si>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</si>
  <si>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</si>
  <si>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</si>
  <si>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</si>
  <si>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</si>
  <si>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</si>
  <si>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</si>
  <si>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</si>
  <si>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</si>
  <si>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</si>
  <si>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</si>
  <si>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</si>
  <si>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</si>
  <si>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</si>
  <si>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</si>
  <si>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</si>
  <si>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</si>
  <si>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</si>
  <si>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</si>
  <si>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</si>
  <si>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</si>
  <si>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</si>
  <si>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</si>
  <si>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</si>
  <si>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</si>
  <si>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</si>
  <si>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</si>
  <si>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</si>
  <si>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</si>
  <si>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</si>
  <si>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</si>
  <si>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</si>
  <si>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</si>
  <si>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</si>
  <si>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</si>
  <si>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</si>
  <si>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</si>
  <si>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</si>
  <si>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</si>
  <si>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</si>
  <si>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</si>
  <si>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</si>
  <si>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</si>
  <si>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</si>
  <si>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</si>
  <si>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</si>
  <si>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</si>
  <si>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</si>
  <si>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</si>
  <si>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</si>
  <si>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</si>
  <si>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</si>
  <si>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</si>
  <si>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</si>
  <si>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</si>
  <si>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</si>
  <si>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</si>
  <si>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</si>
  <si>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</si>
  <si>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</si>
  <si>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</si>
  <si>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</si>
  <si>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</si>
  <si>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</si>
  <si>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</si>
  <si>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</si>
  <si>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</si>
  <si>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</si>
  <si>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</si>
  <si>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</si>
  <si>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</si>
  <si>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</si>
  <si>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</si>
  <si>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</si>
  <si>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</si>
  <si>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</si>
  <si>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</si>
  <si>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</si>
  <si>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</si>
  <si>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</si>
  <si>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</si>
  <si>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</si>
  <si>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</si>
  <si>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</si>
  <si>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</si>
  <si>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</si>
  <si>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</si>
  <si>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</si>
  <si>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</si>
  <si>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</si>
  <si>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</si>
  <si>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</si>
  <si>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</si>
  <si>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</si>
  <si>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</si>
  <si>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</si>
  <si>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</si>
  <si>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</si>
  <si>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</si>
  <si>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</si>
  <si>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</si>
  <si>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</si>
  <si>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</si>
  <si>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</si>
  <si>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</si>
  <si>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</si>
  <si>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</si>
  <si>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</si>
  <si>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</si>
  <si>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</si>
  <si>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</si>
  <si>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</si>
  <si>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</si>
  <si>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</si>
  <si>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</si>
  <si>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</si>
  <si>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</si>
  <si>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</si>
  <si>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</si>
  <si>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</si>
  <si>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</si>
  <si>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</si>
  <si>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</si>
  <si>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</si>
  <si>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</si>
  <si>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</si>
  <si>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</si>
  <si>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</si>
  <si>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</si>
  <si>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</si>
  <si>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</si>
  <si>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</si>
  <si>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</si>
  <si>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</si>
  <si>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</si>
  <si>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</si>
  <si>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</si>
  <si>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</si>
  <si>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</si>
  <si>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</si>
  <si>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</si>
  <si>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</si>
  <si>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</si>
  <si>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</si>
  <si>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</si>
  <si>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</si>
  <si>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</si>
  <si>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</si>
  <si>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</si>
  <si>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</si>
  <si>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</si>
  <si>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</si>
  <si>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</si>
  <si>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</si>
  <si>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</si>
  <si>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</si>
  <si>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</si>
  <si>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</si>
  <si>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</si>
  <si>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</si>
  <si>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</si>
  <si>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</si>
  <si>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</si>
  <si>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</si>
  <si>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</si>
  <si>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</si>
  <si>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</si>
  <si>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</si>
  <si>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</si>
  <si>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</si>
  <si>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</si>
  <si>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</si>
  <si>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</si>
  <si>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</si>
  <si>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</si>
  <si>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</si>
  <si>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</si>
  <si>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</si>
  <si>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</si>
  <si>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</si>
  <si>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</si>
  <si>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</si>
  <si>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</si>
  <si>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</si>
  <si>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</si>
  <si>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</si>
  <si>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</si>
  <si>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</si>
  <si>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</si>
  <si>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</si>
  <si>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</si>
  <si>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</si>
  <si>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</si>
  <si>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</si>
  <si>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</si>
  <si>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</si>
  <si>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</si>
  <si>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</si>
  <si>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</si>
  <si>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</si>
  <si>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</si>
  <si>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</si>
  <si>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</si>
  <si>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</si>
  <si>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</si>
  <si>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</si>
  <si>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</si>
  <si>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</si>
  <si>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</si>
  <si>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</si>
  <si>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</si>
  <si>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</si>
  <si>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</si>
  <si>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</si>
  <si>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</si>
  <si>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</si>
  <si>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</si>
  <si>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</si>
  <si>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</si>
  <si>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</si>
  <si>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</si>
  <si>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</si>
  <si>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</si>
  <si>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</si>
  <si>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</si>
  <si>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</si>
  <si>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</si>
  <si>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</si>
  <si>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</si>
  <si>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</si>
  <si>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</si>
  <si>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</si>
  <si>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</si>
  <si>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</si>
  <si>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</si>
  <si>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</si>
  <si>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</si>
  <si>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</si>
  <si>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</si>
  <si>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</si>
  <si>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</si>
  <si>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</si>
  <si>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</si>
  <si>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</si>
  <si>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</si>
  <si>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</si>
  <si>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</si>
  <si>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</si>
  <si>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</si>
  <si>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</si>
  <si>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</si>
  <si>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</si>
  <si>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</si>
  <si>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</si>
  <si>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</si>
  <si>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</si>
  <si>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</si>
  <si>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</si>
  <si>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</si>
  <si>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</si>
  <si>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</si>
  <si>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</si>
  <si>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</si>
  <si>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</si>
  <si>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</si>
  <si>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</si>
  <si>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</si>
  <si>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</si>
  <si>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</si>
  <si>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</si>
  <si>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</si>
  <si>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</si>
  <si>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</si>
  <si>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</si>
  <si>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</si>
  <si>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</si>
  <si>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</si>
  <si>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</si>
  <si>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</si>
  <si>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</si>
  <si>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</si>
  <si>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</si>
  <si>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</si>
  <si>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</si>
  <si>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</si>
  <si>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</si>
  <si>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</si>
  <si>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</si>
  <si>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</si>
  <si>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</si>
  <si>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</si>
  <si>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</si>
  <si>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</si>
  <si>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</si>
  <si>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</si>
  <si>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</si>
  <si>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</si>
  <si>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</si>
  <si>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</si>
  <si>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</si>
  <si>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</si>
  <si>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</si>
  <si>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</si>
  <si>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</si>
  <si>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</si>
  <si>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</si>
  <si>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</si>
  <si>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</si>
  <si>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</si>
  <si>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</si>
  <si>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</si>
  <si>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</si>
  <si>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</si>
  <si>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</si>
  <si>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</si>
  <si>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</si>
  <si>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</si>
  <si>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</si>
  <si>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</si>
  <si>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</si>
  <si>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</si>
  <si>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</si>
  <si>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</si>
  <si>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</si>
  <si>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</si>
  <si>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</si>
  <si>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</si>
  <si>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</si>
  <si>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</si>
  <si>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</si>
  <si>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</si>
  <si>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</si>
  <si>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</si>
  <si>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</si>
  <si>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</si>
  <si>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</si>
  <si>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</si>
  <si>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</si>
  <si>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</si>
  <si>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</si>
  <si>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</si>
  <si>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</si>
  <si>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</si>
  <si>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</si>
  <si>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</si>
  <si>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</si>
  <si>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</si>
  <si>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</si>
  <si>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</si>
  <si>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</si>
  <si>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</si>
  <si>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</si>
  <si>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</si>
  <si>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</si>
  <si>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</si>
  <si>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</si>
  <si>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</si>
  <si>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</si>
  <si>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</si>
  <si>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</si>
  <si>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</si>
  <si>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</si>
  <si>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</si>
  <si>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</si>
  <si>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</si>
  <si>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</si>
  <si>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</si>
  <si>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</si>
  <si>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</si>
  <si>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</si>
  <si>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</si>
  <si>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</si>
  <si>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</si>
  <si>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</si>
  <si>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</si>
  <si>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</si>
  <si>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</si>
  <si>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</si>
  <si>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</si>
  <si>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</si>
  <si>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</si>
  <si>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</si>
  <si>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</si>
  <si>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</si>
  <si>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</si>
  <si>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</si>
  <si>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</si>
  <si>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</si>
  <si>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</si>
  <si>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</si>
  <si>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</si>
  <si>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</si>
  <si>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</si>
  <si>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</si>
  <si>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</si>
  <si>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</si>
  <si>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</si>
  <si>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</si>
  <si>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</si>
  <si>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</si>
  <si>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</si>
  <si>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</si>
  <si>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</si>
  <si>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</si>
  <si>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</si>
  <si>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</si>
  <si>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</si>
  <si>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</si>
  <si>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</si>
  <si>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</si>
  <si>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</si>
  <si>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</si>
  <si>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</si>
  <si>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</si>
  <si>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</si>
  <si>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</si>
  <si>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</si>
  <si>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</si>
  <si>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</si>
  <si>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</si>
  <si>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</si>
  <si>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</si>
  <si>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</si>
  <si>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</si>
  <si>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</si>
  <si>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</si>
  <si>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</si>
  <si>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</si>
  <si>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</si>
  <si>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</si>
  <si>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</si>
  <si>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</si>
  <si>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</si>
  <si>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</si>
  <si>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</si>
  <si>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</si>
  <si>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</si>
  <si>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</si>
  <si>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</si>
  <si>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</si>
  <si>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</si>
  <si>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</si>
  <si>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</si>
  <si>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</si>
  <si>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</si>
  <si>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</si>
  <si>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</si>
  <si>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</si>
  <si>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</si>
  <si>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</si>
  <si>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</si>
  <si>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</si>
  <si>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</si>
  <si>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</si>
  <si>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</si>
  <si>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</si>
  <si>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</si>
  <si>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</si>
  <si>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</si>
  <si>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</si>
  <si>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</si>
  <si>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</si>
  <si>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</si>
  <si>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</si>
  <si>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</si>
  <si>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</si>
  <si>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</si>
  <si>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</si>
  <si>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</si>
  <si>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</si>
  <si>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</si>
  <si>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</si>
  <si>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</si>
  <si>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</si>
  <si>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</si>
  <si>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</si>
  <si>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</si>
  <si>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</si>
  <si>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</si>
  <si>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</si>
  <si>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</si>
  <si>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</si>
  <si>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</si>
  <si>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</si>
  <si>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</si>
  <si>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</si>
  <si>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</si>
  <si>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</si>
  <si>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</si>
  <si>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</si>
  <si>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</si>
  <si>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</si>
  <si>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</si>
  <si>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</si>
  <si>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</si>
  <si>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</si>
  <si>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</si>
  <si>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</si>
  <si>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</si>
  <si>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</si>
  <si>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</si>
  <si>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</si>
  <si>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</si>
  <si>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</si>
  <si>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</si>
  <si>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</si>
  <si>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</si>
  <si>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</si>
  <si>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</si>
  <si>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</si>
  <si>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</si>
  <si>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</si>
  <si>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</si>
  <si>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</si>
  <si>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</si>
  <si>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</si>
  <si>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</si>
  <si>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</si>
  <si>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</si>
  <si>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</si>
  <si>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</si>
  <si>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</si>
  <si>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</si>
  <si>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</si>
  <si>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</si>
  <si>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</si>
  <si>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</si>
  <si>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</si>
  <si>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</si>
  <si>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</si>
  <si>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</si>
  <si>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</si>
  <si>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</si>
  <si>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</si>
  <si>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</si>
  <si>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</si>
  <si>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</si>
  <si>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</si>
  <si>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</si>
  <si>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</si>
  <si>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</si>
  <si>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</si>
  <si>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</si>
  <si>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</si>
  <si>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</si>
  <si>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</si>
  <si>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</si>
  <si>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</si>
  <si>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</si>
  <si>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</si>
  <si>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</si>
  <si>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</si>
  <si>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</si>
  <si>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</si>
  <si>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</si>
  <si>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</si>
  <si>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</si>
  <si>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</si>
  <si>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</si>
  <si>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</si>
  <si>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</si>
  <si>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</si>
  <si>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</si>
  <si>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</si>
  <si>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</si>
  <si>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</si>
  <si>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</si>
  <si>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</si>
  <si>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</si>
  <si>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</si>
  <si>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</si>
  <si>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</si>
  <si>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</si>
  <si>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</si>
  <si>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</si>
  <si>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</si>
  <si>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</si>
  <si>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</si>
  <si>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</si>
  <si>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</si>
  <si>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</si>
  <si>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</si>
  <si>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</si>
  <si>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</si>
  <si>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</si>
  <si>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</si>
  <si>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</si>
  <si>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</si>
  <si>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</si>
  <si>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</si>
  <si>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</si>
  <si>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</si>
  <si>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</si>
  <si>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</si>
  <si>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</si>
  <si>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</si>
  <si>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</si>
  <si>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</si>
  <si>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</si>
  <si>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</si>
  <si>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</si>
  <si>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</si>
  <si>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</si>
  <si>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</si>
  <si>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</si>
  <si>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</si>
  <si>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</si>
  <si>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</si>
  <si>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</si>
  <si>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</si>
  <si>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</si>
  <si>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</si>
  <si>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</si>
  <si>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</si>
  <si>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</si>
  <si>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</si>
  <si>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</si>
  <si>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</si>
  <si>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</si>
  <si>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</si>
  <si>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</si>
  <si>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</si>
  <si>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</si>
  <si>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</si>
  <si>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</si>
  <si>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</si>
  <si>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</si>
  <si>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</si>
  <si>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</si>
  <si>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</si>
  <si>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</si>
  <si>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</si>
  <si>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</si>
  <si>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</si>
  <si>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</si>
  <si>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</si>
  <si>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</si>
  <si>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</si>
  <si>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</si>
  <si>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</si>
  <si>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</si>
  <si>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</si>
  <si>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</si>
  <si>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</si>
  <si>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</si>
  <si>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</si>
  <si>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</si>
  <si>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</si>
  <si>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</si>
  <si>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</si>
  <si>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</si>
  <si>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</si>
  <si>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</si>
  <si>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</si>
  <si>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</si>
  <si>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</si>
  <si>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</si>
  <si>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</si>
  <si>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</si>
  <si>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</si>
  <si>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</si>
  <si>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</si>
  <si>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</si>
  <si>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</si>
  <si>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</si>
  <si>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</si>
  <si>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</si>
  <si>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</si>
  <si>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</si>
  <si>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</si>
  <si>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</si>
  <si>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</si>
  <si>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</si>
  <si>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</si>
  <si>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</si>
  <si>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</si>
  <si>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</si>
  <si>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</si>
  <si>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</si>
  <si>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</si>
  <si>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</si>
  <si>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</si>
  <si>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</si>
  <si>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</si>
  <si>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</si>
  <si>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</si>
  <si>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</si>
  <si>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</si>
  <si>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</si>
  <si>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</si>
  <si>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</si>
  <si>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</si>
  <si>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</si>
  <si>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</si>
  <si>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</si>
  <si>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</si>
  <si>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</si>
  <si>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</si>
  <si>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</si>
  <si>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</si>
  <si>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</si>
  <si>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</si>
  <si>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</si>
  <si>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</si>
  <si>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</si>
  <si>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</si>
  <si>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</si>
  <si>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</si>
  <si>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</si>
  <si>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</si>
  <si>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</si>
  <si>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</si>
  <si>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</si>
  <si>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</si>
  <si>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</si>
  <si>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</si>
  <si>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</si>
  <si>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</si>
  <si>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</si>
  <si>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</si>
  <si>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</si>
  <si>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</si>
  <si>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</si>
  <si>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</si>
  <si>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</si>
  <si>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</si>
  <si>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</si>
  <si>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</si>
  <si>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</si>
  <si>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</si>
  <si>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</si>
  <si>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</si>
  <si>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</si>
  <si>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</si>
  <si>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</si>
  <si>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</si>
  <si>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</si>
  <si>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</si>
  <si>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</si>
  <si>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</si>
  <si>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</si>
  <si>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</si>
  <si>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</si>
  <si>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</si>
  <si>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</si>
  <si>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</si>
  <si>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</si>
  <si>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</si>
  <si>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</si>
  <si>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</si>
  <si>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</si>
  <si>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</si>
  <si>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</si>
  <si>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</si>
  <si>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</si>
  <si>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</si>
  <si>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</si>
  <si>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</si>
  <si>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</si>
  <si>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</si>
  <si>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</si>
  <si>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</si>
  <si>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</si>
  <si>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</si>
  <si>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</si>
  <si>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</si>
  <si>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</si>
  <si>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</si>
  <si>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</si>
  <si>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</si>
  <si>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</si>
  <si>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</si>
  <si>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</si>
  <si>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</si>
  <si>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</si>
  <si>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</si>
  <si>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</si>
  <si>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</si>
  <si>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</si>
  <si>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</si>
  <si>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</si>
  <si>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</si>
  <si>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</si>
  <si>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</si>
  <si>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</si>
  <si>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</si>
  <si>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</si>
  <si>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</si>
  <si>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</si>
  <si>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</si>
  <si>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</si>
  <si>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</si>
  <si>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</si>
  <si>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</si>
  <si>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</si>
  <si>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</si>
  <si>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</si>
  <si>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</si>
  <si>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</si>
  <si>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</si>
  <si>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</si>
  <si>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</si>
  <si>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</si>
  <si>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</si>
  <si>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</si>
  <si>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</si>
  <si>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</si>
  <si>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</si>
  <si>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</si>
  <si>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</si>
  <si>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</si>
  <si>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</si>
  <si>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</si>
  <si>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</si>
  <si>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</si>
  <si>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</si>
  <si>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</si>
  <si>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</si>
  <si>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</si>
  <si>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</si>
  <si>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</si>
  <si>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</si>
  <si>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</si>
  <si>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</si>
  <si>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</si>
  <si>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</si>
  <si>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</si>
  <si>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</si>
  <si>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</si>
  <si>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</si>
  <si>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</si>
  <si>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</si>
  <si>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</si>
  <si>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</si>
  <si>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</si>
  <si>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</si>
  <si>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</si>
  <si>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</si>
  <si>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</si>
  <si>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</si>
  <si>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</si>
  <si>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</si>
  <si>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</si>
  <si>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</si>
  <si>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</si>
  <si>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</si>
  <si>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</si>
  <si>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</si>
  <si>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</si>
  <si>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</si>
  <si>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</si>
  <si>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</si>
  <si>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</si>
  <si>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</si>
  <si>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</si>
  <si>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</si>
  <si>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</si>
  <si>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</si>
  <si>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</si>
  <si>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</si>
  <si>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</si>
  <si>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</si>
  <si>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</si>
  <si>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</si>
  <si>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</si>
  <si>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</si>
  <si>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</si>
  <si>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</si>
  <si>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</si>
  <si>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</si>
  <si>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</si>
  <si>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</si>
  <si>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</si>
  <si>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</si>
  <si>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</si>
  <si>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</si>
  <si>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</si>
  <si>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</si>
  <si>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</si>
  <si>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</si>
  <si>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</si>
  <si>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</si>
  <si>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</si>
  <si>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</si>
  <si>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</si>
  <si>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</si>
  <si>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</si>
  <si>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</si>
  <si>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</si>
  <si>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</si>
  <si>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</si>
  <si>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</si>
  <si>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</si>
  <si>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</si>
  <si>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</si>
  <si>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</si>
  <si>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</si>
  <si>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</si>
  <si>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</si>
  <si>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</si>
  <si>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</si>
  <si>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</si>
  <si>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</si>
  <si>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</si>
  <si>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</si>
  <si>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</si>
  <si>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</si>
  <si>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</si>
  <si>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</si>
  <si>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</si>
  <si>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</si>
  <si>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</si>
  <si>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</si>
  <si>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</si>
  <si>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</si>
  <si>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</si>
  <si>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</si>
  <si>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</si>
  <si>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</si>
  <si>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</si>
  <si>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</si>
  <si>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</si>
  <si>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</si>
  <si>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</si>
  <si>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</si>
  <si>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</si>
  <si>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</si>
  <si>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</si>
  <si>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</si>
  <si>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</si>
  <si>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</si>
  <si>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</si>
  <si>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</si>
  <si>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</si>
  <si>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</si>
  <si>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</si>
  <si>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</si>
  <si>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</si>
  <si>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</si>
  <si>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</si>
  <si>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</si>
  <si>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</si>
  <si>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</si>
  <si>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</si>
  <si>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</si>
  <si>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</si>
  <si>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</si>
  <si>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</si>
  <si>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</si>
  <si>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</si>
  <si>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</si>
  <si>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</si>
  <si>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</si>
  <si>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</si>
  <si>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</si>
  <si>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</si>
  <si>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</si>
  <si>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</si>
  <si>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</si>
  <si>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</si>
  <si>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</si>
  <si>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</si>
  <si>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</si>
  <si>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</si>
  <si>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</si>
  <si>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</si>
  <si>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</si>
  <si>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</si>
  <si>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</si>
  <si>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</si>
  <si>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</si>
  <si>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</si>
  <si>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</si>
  <si>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</si>
  <si>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</si>
  <si>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</si>
  <si>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</si>
  <si>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</si>
  <si>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</si>
  <si>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</si>
  <si>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</si>
  <si>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</si>
  <si>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</si>
  <si>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</si>
  <si>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</si>
  <si>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</si>
  <si>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</si>
  <si>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</si>
  <si>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</si>
  <si>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</si>
  <si>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</si>
  <si>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</si>
  <si>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</si>
  <si>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</si>
  <si>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</si>
  <si>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</si>
  <si>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</si>
  <si>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</si>
  <si>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</si>
  <si>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</si>
  <si>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</si>
  <si>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</si>
  <si>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</si>
  <si>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</si>
  <si>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</si>
  <si>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</si>
  <si>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</si>
  <si>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</si>
  <si>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</si>
  <si>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</si>
  <si>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</si>
  <si>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</si>
  <si>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</si>
  <si>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</si>
  <si>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</si>
  <si>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</si>
  <si>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</si>
  <si>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</si>
  <si>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</si>
  <si>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</si>
  <si>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</si>
  <si>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</si>
  <si>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</si>
  <si>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</si>
  <si>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</si>
  <si>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</si>
  <si>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</si>
  <si>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</si>
  <si>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</si>
  <si>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</si>
  <si>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</si>
  <si>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</si>
  <si>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</si>
  <si>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</si>
  <si>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</si>
  <si>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</si>
  <si>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</si>
  <si>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</si>
  <si>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</si>
  <si>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</si>
  <si>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</si>
  <si>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</si>
  <si>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</si>
  <si>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</si>
  <si>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</si>
  <si>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</si>
  <si>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</si>
  <si>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</si>
  <si>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</si>
  <si>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</si>
  <si>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</si>
  <si>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</si>
  <si>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</si>
  <si>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</si>
  <si>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</si>
  <si>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</si>
  <si>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</si>
  <si>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</si>
  <si>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</si>
  <si>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</si>
  <si>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</si>
  <si>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</si>
  <si>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</si>
  <si>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</si>
  <si>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</si>
  <si>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</si>
  <si>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</si>
  <si>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</si>
  <si>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</si>
  <si>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</si>
  <si>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</si>
  <si>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</si>
  <si>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</si>
  <si>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</si>
  <si>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</si>
  <si>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</si>
  <si>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</si>
  <si>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</si>
  <si>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</si>
  <si>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</si>
  <si>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</si>
  <si>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</si>
  <si>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</si>
  <si>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</si>
  <si>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</si>
  <si>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</si>
  <si>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</si>
  <si>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</si>
  <si>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</si>
  <si>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</si>
  <si>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</si>
  <si>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</si>
  <si>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</si>
  <si>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</si>
  <si>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</si>
  <si>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</si>
  <si>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</si>
  <si>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</si>
  <si>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</si>
  <si>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</si>
  <si>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</si>
  <si>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</si>
  <si>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</si>
  <si>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</si>
  <si>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</si>
  <si>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</si>
  <si>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</si>
  <si>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</si>
  <si>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</si>
  <si>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</si>
  <si>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</si>
  <si>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</si>
  <si>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</si>
  <si>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</si>
  <si>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</si>
  <si>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</si>
  <si>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</si>
  <si>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</si>
  <si>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</si>
  <si>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</si>
  <si>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</si>
  <si>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</si>
  <si>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</si>
  <si>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</si>
  <si>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</si>
  <si>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</si>
  <si>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</si>
  <si>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</si>
  <si>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</si>
  <si>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</si>
  <si>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</si>
  <si>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</si>
  <si>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</si>
  <si>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</si>
  <si>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</si>
  <si>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</si>
  <si>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</si>
  <si>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</si>
  <si>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</si>
  <si>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</si>
  <si>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</si>
  <si>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</si>
  <si>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</si>
  <si>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</si>
  <si>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</si>
  <si>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</si>
  <si>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</si>
  <si>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</si>
  <si>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</si>
  <si>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</si>
  <si>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</si>
  <si>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</si>
  <si>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</si>
  <si>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</si>
  <si>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</si>
  <si>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</si>
  <si>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</si>
  <si>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</si>
  <si>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</si>
  <si>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</si>
  <si>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</si>
  <si>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</si>
  <si>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</si>
  <si>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</si>
  <si>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</si>
  <si>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</si>
  <si>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</si>
  <si>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</si>
  <si>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</si>
  <si>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</si>
  <si>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</si>
  <si>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</si>
  <si>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</si>
  <si>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</si>
  <si>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</si>
  <si>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</si>
  <si>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</si>
  <si>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</si>
  <si>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</si>
  <si>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</si>
  <si>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</si>
  <si>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</si>
  <si>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</si>
  <si>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</si>
  <si>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</si>
  <si>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</si>
  <si>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</si>
  <si>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</si>
  <si>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</si>
  <si>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</si>
  <si>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</si>
  <si>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</si>
  <si>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</si>
  <si>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</si>
  <si>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</si>
  <si>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</si>
  <si>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</si>
  <si>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</si>
  <si>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</si>
  <si>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</si>
  <si>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</si>
  <si>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</si>
  <si>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</si>
  <si>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</si>
  <si>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</si>
  <si>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</si>
  <si>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</si>
  <si>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</si>
  <si>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</si>
  <si>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</si>
  <si>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</si>
  <si>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</si>
  <si>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</si>
  <si>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</si>
  <si>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</si>
  <si>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</si>
  <si>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</si>
  <si>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</si>
  <si>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</si>
  <si>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</si>
  <si>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</si>
  <si>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</si>
  <si>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</si>
  <si>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</si>
  <si>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</si>
  <si>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</si>
  <si>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</si>
  <si>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</si>
  <si>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</si>
  <si>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</si>
  <si>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</si>
  <si>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</si>
  <si>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</si>
  <si>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</si>
  <si>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</si>
  <si>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</si>
  <si>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</si>
  <si>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</si>
  <si>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</si>
  <si>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</si>
  <si>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</si>
  <si>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</si>
  <si>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</si>
  <si>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</si>
  <si>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</si>
  <si>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</si>
  <si>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</si>
  <si>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</si>
  <si>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</si>
  <si>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</si>
  <si>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</si>
  <si>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</si>
  <si>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</si>
  <si>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</si>
  <si>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</si>
  <si>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</si>
  <si>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</si>
  <si>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</si>
  <si>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</si>
  <si>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</si>
  <si>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</si>
  <si>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</si>
  <si>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</si>
  <si>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</si>
  <si>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</si>
  <si>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</si>
  <si>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</si>
  <si>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</si>
  <si>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</si>
  <si>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</si>
  <si>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</si>
  <si>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</si>
  <si>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</si>
  <si>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</si>
  <si>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</si>
  <si>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</si>
  <si>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</si>
  <si>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</si>
  <si>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</si>
  <si>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</si>
  <si>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</si>
  <si>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</si>
  <si>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</si>
  <si>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</si>
  <si>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</si>
  <si>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</si>
  <si>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</si>
  <si>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</si>
  <si>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</si>
  <si>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</si>
  <si>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</si>
  <si>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</si>
  <si>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</si>
  <si>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</si>
  <si>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</si>
  <si>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</si>
  <si>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</si>
  <si>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</si>
  <si>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</si>
  <si>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</si>
  <si>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</si>
  <si>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</si>
  <si>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</si>
  <si>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</si>
  <si>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</si>
  <si>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</si>
  <si>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</si>
  <si>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</si>
  <si>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</si>
  <si>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</si>
  <si>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</si>
  <si>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</si>
  <si>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</si>
  <si>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</si>
  <si>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</si>
  <si>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</si>
  <si>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</si>
  <si>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</si>
  <si>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</si>
  <si>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</si>
  <si>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</si>
  <si>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</si>
  <si>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</si>
  <si>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</si>
  <si>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</si>
  <si>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</si>
  <si>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</si>
  <si>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</si>
  <si>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</si>
  <si>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</si>
  <si>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</si>
  <si>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</si>
  <si>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</si>
  <si>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</si>
  <si>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</si>
  <si>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</si>
  <si>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</si>
  <si>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</si>
  <si>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</si>
  <si>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</si>
  <si>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</si>
  <si>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</si>
  <si>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</si>
  <si>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</si>
  <si>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</si>
  <si>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</si>
  <si>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</si>
  <si>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</si>
  <si>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</si>
  <si>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</si>
  <si>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</si>
  <si>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</si>
  <si>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</si>
  <si>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</si>
  <si>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</si>
  <si>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</si>
  <si>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</si>
  <si>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</si>
  <si>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</si>
  <si>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</si>
  <si>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</si>
  <si>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</si>
  <si>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</si>
  <si>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</si>
  <si>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</si>
  <si>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</si>
  <si>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</si>
  <si>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</si>
  <si>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</si>
  <si>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</si>
  <si>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</si>
  <si>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</si>
  <si>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</si>
  <si>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</si>
  <si>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</si>
  <si>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</si>
  <si>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</si>
  <si>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</si>
  <si>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</si>
  <si>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</si>
  <si>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</si>
  <si>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</si>
  <si>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</si>
  <si>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</si>
  <si>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</si>
  <si>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</si>
  <si>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</si>
  <si>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</si>
  <si>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</si>
  <si>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</si>
  <si>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</si>
  <si>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</si>
  <si>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</si>
  <si>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</si>
  <si>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</si>
  <si>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</si>
  <si>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</si>
  <si>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</si>
  <si>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</si>
  <si>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</si>
  <si>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</si>
  <si>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</si>
  <si>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</si>
  <si>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</si>
  <si>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</si>
  <si>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</si>
  <si>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</si>
  <si>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</si>
  <si>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</si>
  <si>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</si>
  <si>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</si>
  <si>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</si>
  <si>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</si>
  <si>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</si>
  <si>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</si>
  <si>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</si>
  <si>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</si>
  <si>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</si>
  <si>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</si>
  <si>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</si>
  <si>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</si>
  <si>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</si>
  <si>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</si>
  <si>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</si>
  <si>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</si>
  <si>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</si>
  <si>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</si>
  <si>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</si>
  <si>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</si>
  <si>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</si>
  <si>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</si>
  <si>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</si>
  <si>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</si>
  <si>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</si>
  <si>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</si>
  <si>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</si>
  <si>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</si>
  <si>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</si>
  <si>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</si>
  <si>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</si>
  <si>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</si>
  <si>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</si>
  <si>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</si>
  <si>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</si>
  <si>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</si>
  <si>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</si>
  <si>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</si>
  <si>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</si>
  <si>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</si>
  <si>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</si>
  <si>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</si>
  <si>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</si>
  <si>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</si>
  <si>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</si>
  <si>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</si>
  <si>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</si>
  <si>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</si>
  <si>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</si>
  <si>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</si>
  <si>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</si>
  <si>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</si>
  <si>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</si>
  <si>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</si>
  <si>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</si>
  <si>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</si>
  <si>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</si>
  <si>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</si>
  <si>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</si>
  <si>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</si>
  <si>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</si>
  <si>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</si>
  <si>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</si>
  <si>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</si>
  <si>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</si>
  <si>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</si>
  <si>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</si>
  <si>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</si>
  <si>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</si>
  <si>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</si>
  <si>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</si>
  <si>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</si>
  <si>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</si>
  <si>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</si>
  <si>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</si>
  <si>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</si>
  <si>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</si>
  <si>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</si>
  <si>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</si>
  <si>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</si>
  <si>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</si>
  <si>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</si>
  <si>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</si>
  <si>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</si>
  <si>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</si>
  <si>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</si>
  <si>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</si>
  <si>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</si>
  <si>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</si>
  <si>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</si>
  <si>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</si>
  <si>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</si>
  <si>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</si>
  <si>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</si>
  <si>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</si>
  <si>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</si>
  <si>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</si>
  <si>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</si>
  <si>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</si>
  <si>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</si>
  <si>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</si>
  <si>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</si>
  <si>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</si>
  <si>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</si>
  <si>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</si>
  <si>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</si>
  <si>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</si>
  <si>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</si>
  <si>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</si>
  <si>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</si>
  <si>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</si>
  <si>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</si>
  <si>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</si>
  <si>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</si>
  <si>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</si>
  <si>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</si>
  <si>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</si>
  <si>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</si>
  <si>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</si>
  <si>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</si>
  <si>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</si>
  <si>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</si>
  <si>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</si>
  <si>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</si>
  <si>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</si>
  <si>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</si>
  <si>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</si>
  <si>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</si>
  <si>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</si>
  <si>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</si>
  <si>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</si>
  <si>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</si>
  <si>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</si>
  <si>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</si>
  <si>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</si>
  <si>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</si>
  <si>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</si>
  <si>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</si>
  <si>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</si>
  <si>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</si>
  <si>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</si>
  <si>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</si>
  <si>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</si>
  <si>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</si>
  <si>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</si>
  <si>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</si>
  <si>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</si>
  <si>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</si>
  <si>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</si>
  <si>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</si>
  <si>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</si>
  <si>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</si>
  <si>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</si>
  <si>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</si>
  <si>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</si>
  <si>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</si>
  <si>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</si>
  <si>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</si>
  <si>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</si>
  <si>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</si>
  <si>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</si>
  <si>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</si>
  <si>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</si>
  <si>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</si>
  <si>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</si>
  <si>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</si>
  <si>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</si>
  <si>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</si>
  <si>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</si>
  <si>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</si>
  <si>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</si>
  <si>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</si>
  <si>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</si>
  <si>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</si>
  <si>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</si>
  <si>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</si>
  <si>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</si>
  <si>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</si>
  <si>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</si>
  <si>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</si>
  <si>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</si>
  <si>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</si>
  <si>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</si>
  <si>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</si>
  <si>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</si>
  <si>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</si>
  <si>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</si>
  <si>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</si>
  <si>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</si>
  <si>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</si>
  <si>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</si>
  <si>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</si>
  <si>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</si>
  <si>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</si>
  <si>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</si>
  <si>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</si>
  <si>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</si>
  <si>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</si>
  <si>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</si>
  <si>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</si>
  <si>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</si>
  <si>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</si>
  <si>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</si>
  <si>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</si>
  <si>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</si>
  <si>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</si>
  <si>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</si>
  <si>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</si>
  <si>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</si>
  <si>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</si>
  <si>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</si>
  <si>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</si>
  <si>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</si>
  <si>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</si>
  <si>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</si>
  <si>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</si>
  <si>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</si>
  <si>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</si>
  <si>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</si>
  <si>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</si>
  <si>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</si>
  <si>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</si>
  <si>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</si>
  <si>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</si>
  <si>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</si>
  <si>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</si>
  <si>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</si>
  <si>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</si>
  <si>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</si>
  <si>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</si>
  <si>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</si>
  <si>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</si>
  <si>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</si>
  <si>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</si>
  <si>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</si>
  <si>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</si>
  <si>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</si>
  <si>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</si>
  <si>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</si>
  <si>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</si>
  <si>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</si>
  <si>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</si>
  <si>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</si>
  <si>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</si>
  <si>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</si>
  <si>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</si>
  <si>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</si>
  <si>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</si>
  <si>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</si>
  <si>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</si>
  <si>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</si>
  <si>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</si>
  <si>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</si>
  <si>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</si>
  <si>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</si>
  <si>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</si>
  <si>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</si>
  <si>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</si>
  <si>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</si>
  <si>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</si>
  <si>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</si>
  <si>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</si>
  <si>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</si>
  <si>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</si>
  <si>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</si>
  <si>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</si>
  <si>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</si>
  <si>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</si>
  <si>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</si>
  <si>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</si>
  <si>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</si>
  <si>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</si>
  <si>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</si>
  <si>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</si>
  <si>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</si>
  <si>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</si>
  <si>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</si>
  <si>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</si>
  <si>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</si>
  <si>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</si>
  <si>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</si>
  <si>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</si>
  <si>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</si>
  <si>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</si>
  <si>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</si>
  <si>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</si>
  <si>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</si>
  <si>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</si>
  <si>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</si>
  <si>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</si>
  <si>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</si>
  <si>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</si>
  <si>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</si>
  <si>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</si>
  <si>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</si>
  <si>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</si>
  <si>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</si>
  <si>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</si>
  <si>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</si>
  <si>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</si>
  <si>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</si>
  <si>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</si>
  <si>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</si>
  <si>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</si>
  <si>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</si>
  <si>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</si>
  <si>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</si>
  <si>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</si>
  <si>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</si>
  <si>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</si>
  <si>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</si>
  <si>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</si>
  <si>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</si>
  <si>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</si>
  <si>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</si>
  <si>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</si>
  <si>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</si>
  <si>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</si>
  <si>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</si>
  <si>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</si>
  <si>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</si>
  <si>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</si>
  <si>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</si>
  <si>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</si>
  <si>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</si>
  <si>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</si>
  <si>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</si>
  <si>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</si>
  <si>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</si>
  <si>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</si>
  <si>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</si>
  <si>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</si>
  <si>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</si>
  <si>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</si>
  <si>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</si>
  <si>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</si>
  <si>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</si>
  <si>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</si>
  <si>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</si>
  <si>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</si>
  <si>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</si>
  <si>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</si>
  <si>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</si>
  <si>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</si>
  <si>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</si>
  <si>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</si>
  <si>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</si>
  <si>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</si>
  <si>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</si>
  <si>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</si>
  <si>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</si>
  <si>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</si>
  <si>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</si>
  <si>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</si>
  <si>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</si>
  <si>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</si>
  <si>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</si>
  <si>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</si>
  <si>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</si>
  <si>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</si>
  <si>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</si>
  <si>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</si>
  <si>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</si>
  <si>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</si>
  <si>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</si>
  <si>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</si>
  <si>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</si>
  <si>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</si>
  <si>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</si>
  <si>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</si>
  <si>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</si>
  <si>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</si>
  <si>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</si>
  <si>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</si>
  <si>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</si>
  <si>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</si>
  <si>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</si>
  <si>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</si>
  <si>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</si>
  <si>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</si>
  <si>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</si>
  <si>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</si>
  <si>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</si>
  <si>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</si>
  <si>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</si>
  <si>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</si>
  <si>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</si>
  <si>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</si>
  <si>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</si>
  <si>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</si>
  <si>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</si>
  <si>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</si>
  <si>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</si>
  <si>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</si>
  <si>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</si>
  <si>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</si>
  <si>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</si>
  <si>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</si>
  <si>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</si>
  <si>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</si>
  <si>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</si>
  <si>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</si>
  <si>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</si>
  <si>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</si>
  <si>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</si>
  <si>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</si>
  <si>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</si>
  <si>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</si>
  <si>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</si>
  <si>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</si>
  <si>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</si>
  <si>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</si>
  <si>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</si>
  <si>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</si>
  <si>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</si>
  <si>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</si>
  <si>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</si>
  <si>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</si>
  <si>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</si>
  <si>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</si>
  <si>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</si>
  <si>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</si>
  <si>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</si>
  <si>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</si>
  <si>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</si>
  <si>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</si>
  <si>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</si>
  <si>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</si>
  <si>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</si>
  <si>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</si>
  <si>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</si>
  <si>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</si>
  <si>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</si>
  <si>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</si>
  <si>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</si>
  <si>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</si>
  <si>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</si>
  <si>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</si>
  <si>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</si>
  <si>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</si>
  <si>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</si>
  <si>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</si>
  <si>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</si>
  <si>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</si>
  <si>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</si>
  <si>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</si>
  <si>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</si>
  <si>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</si>
  <si>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</si>
  <si>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</si>
  <si>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</si>
  <si>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</si>
  <si>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</si>
  <si>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</si>
  <si>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</si>
  <si>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</si>
  <si>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</si>
  <si>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</si>
  <si>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</si>
  <si>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</si>
  <si>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</si>
  <si>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</si>
  <si>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</si>
  <si>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</si>
  <si>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</si>
  <si>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</si>
  <si>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</si>
  <si>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</si>
  <si>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</si>
  <si>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</si>
  <si>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</si>
  <si>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</si>
  <si>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</si>
  <si>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</si>
  <si>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</si>
  <si>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</si>
  <si>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</si>
  <si>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</si>
  <si>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</si>
  <si>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</si>
  <si>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</si>
  <si>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</si>
  <si>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</si>
  <si>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</si>
  <si>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</si>
  <si>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</si>
  <si>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</si>
  <si>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</si>
  <si>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</si>
  <si>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</si>
  <si>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</si>
  <si>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</si>
  <si>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</si>
  <si>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</si>
  <si>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</si>
  <si>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</si>
  <si>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</si>
  <si>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</si>
  <si>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</si>
  <si>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</si>
  <si>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</si>
  <si>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</si>
  <si>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</si>
  <si>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</si>
  <si>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</si>
  <si>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</si>
  <si>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</si>
  <si>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</si>
  <si>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</si>
  <si>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</si>
  <si>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</si>
  <si>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</si>
  <si>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</si>
  <si>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</si>
  <si>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</si>
  <si>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</si>
  <si>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</si>
  <si>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</si>
  <si>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</si>
  <si>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</si>
  <si>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</si>
  <si>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</si>
  <si>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</si>
  <si>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</si>
  <si>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</si>
  <si>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</si>
  <si>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</si>
  <si>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</si>
  <si>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</si>
  <si>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</si>
  <si>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</si>
  <si>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</si>
  <si>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</si>
  <si>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</si>
  <si>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</si>
  <si>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</si>
  <si>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</si>
  <si>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</si>
  <si>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</si>
  <si>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</si>
  <si>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</si>
  <si>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</si>
  <si>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</si>
  <si>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</si>
  <si>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</si>
  <si>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</si>
  <si>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</si>
  <si>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</si>
  <si>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</si>
  <si>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</si>
  <si>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</si>
  <si>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</si>
  <si>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</si>
  <si>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</si>
  <si>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</si>
  <si>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</si>
  <si>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</si>
  <si>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</si>
  <si>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</si>
  <si>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</si>
  <si>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</si>
  <si>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</si>
  <si>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</si>
  <si>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</si>
  <si>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</si>
  <si>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</si>
  <si>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</si>
  <si>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</si>
  <si>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</si>
  <si>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</si>
  <si>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</si>
  <si>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</si>
  <si>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</si>
  <si>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</si>
  <si>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</si>
  <si>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</si>
  <si>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</si>
  <si>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</si>
  <si>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</si>
  <si>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</si>
  <si>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</si>
  <si>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</si>
  <si>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</si>
  <si>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</si>
  <si>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</si>
  <si>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</si>
  <si>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</si>
  <si>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</si>
  <si>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</si>
  <si>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</si>
  <si>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</si>
  <si>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</si>
  <si>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</si>
  <si>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</si>
  <si>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</si>
  <si>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</si>
  <si>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</si>
  <si>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</si>
  <si>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</si>
  <si>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</si>
  <si>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</si>
  <si>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</si>
  <si>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</si>
  <si>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</si>
  <si>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</si>
  <si>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</si>
  <si>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</si>
  <si>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</si>
  <si>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</si>
  <si>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</si>
  <si>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</si>
  <si>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</si>
  <si>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</si>
  <si>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</si>
  <si>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</si>
  <si>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</si>
  <si>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</si>
  <si>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</si>
  <si>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</si>
  <si>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</si>
  <si>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</si>
  <si>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</si>
  <si>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</si>
  <si>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</si>
  <si>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</si>
  <si>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</si>
  <si>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</si>
  <si>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</si>
  <si>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</si>
  <si>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</si>
  <si>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</si>
  <si>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</si>
  <si>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</si>
  <si>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</si>
  <si>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</si>
  <si>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</si>
  <si>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</si>
  <si>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</si>
  <si>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</si>
  <si>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</si>
  <si>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</si>
  <si>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</si>
  <si>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</si>
  <si>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</si>
  <si>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</si>
  <si>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</si>
  <si>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</si>
  <si>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</si>
  <si>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</si>
  <si>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</si>
  <si>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</si>
  <si>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</si>
  <si>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</si>
  <si>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</si>
  <si>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</si>
  <si>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</si>
  <si>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</si>
  <si>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</si>
  <si>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</si>
  <si>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</si>
  <si>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</si>
  <si>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</si>
  <si>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</si>
  <si>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</si>
  <si>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</si>
  <si>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</si>
  <si>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</si>
  <si>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</si>
  <si>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</si>
  <si>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</si>
  <si>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</si>
  <si>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</si>
  <si>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</si>
  <si>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</si>
  <si>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</si>
  <si>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</si>
  <si>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</si>
  <si>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</si>
  <si>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</si>
  <si>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</si>
  <si>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</si>
  <si>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</si>
  <si>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</si>
  <si>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</si>
  <si>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</si>
  <si>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</si>
  <si>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</si>
  <si>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</si>
  <si>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</si>
  <si>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</si>
  <si>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</si>
  <si>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</si>
  <si>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</si>
  <si>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</si>
  <si>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</si>
  <si>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</si>
  <si>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</si>
  <si>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</si>
  <si>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</si>
  <si>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</si>
  <si>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</si>
  <si>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</si>
  <si>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</si>
  <si>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</si>
  <si>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</si>
  <si>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</si>
  <si>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</si>
  <si>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</si>
  <si>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</si>
  <si>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</si>
  <si>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</si>
  <si>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</si>
  <si>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</si>
  <si>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</si>
  <si>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</si>
  <si>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</si>
  <si>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</si>
  <si>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</si>
  <si>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</si>
  <si>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</si>
  <si>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</si>
  <si>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</si>
  <si>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</si>
  <si>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</si>
  <si>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</si>
  <si>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</si>
  <si>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</si>
  <si>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</si>
  <si>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</si>
  <si>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</si>
  <si>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</si>
  <si>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</si>
  <si>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</si>
  <si>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</si>
  <si>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</si>
  <si>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</si>
  <si>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</si>
  <si>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</si>
  <si>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</si>
  <si>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</si>
  <si>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</si>
  <si>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</si>
  <si>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</si>
  <si>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</si>
  <si>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</si>
  <si>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</si>
  <si>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</si>
  <si>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</si>
  <si>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</si>
  <si>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</si>
  <si>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</si>
  <si>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</si>
  <si>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</si>
  <si>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</si>
  <si>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</si>
  <si>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</si>
  <si>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</si>
  <si>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</si>
  <si>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</si>
  <si>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</si>
  <si>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</si>
  <si>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</si>
  <si>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</si>
  <si>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</si>
  <si>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</si>
  <si>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</si>
  <si>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</si>
  <si>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</si>
  <si>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</si>
  <si>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</si>
  <si>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</si>
  <si>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</si>
  <si>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</si>
  <si>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</si>
  <si>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</si>
  <si>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</si>
  <si>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</si>
  <si>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</si>
  <si>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</si>
  <si>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</si>
  <si>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</si>
  <si>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</si>
  <si>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</si>
  <si>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</si>
  <si>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</si>
  <si>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</si>
  <si>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</si>
  <si>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</si>
  <si>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</si>
  <si>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</si>
  <si>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</si>
  <si>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</si>
  <si>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</si>
  <si>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</si>
  <si>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</si>
  <si>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</si>
  <si>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</si>
  <si>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</si>
  <si>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</si>
  <si>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</si>
  <si>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</si>
  <si>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</si>
  <si>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</si>
  <si>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</si>
  <si>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</si>
  <si>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</si>
  <si>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</si>
  <si>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</si>
  <si>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</si>
  <si>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</si>
  <si>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</si>
  <si>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</si>
  <si>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</si>
  <si>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</si>
  <si>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</si>
  <si>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</si>
  <si>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</si>
  <si>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</si>
  <si>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</si>
  <si>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</si>
  <si>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</si>
  <si>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</si>
  <si>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</si>
  <si>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</si>
  <si>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</si>
  <si>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</si>
  <si>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</si>
  <si>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</si>
  <si>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</si>
  <si>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</si>
  <si>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</si>
  <si>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</si>
  <si>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</si>
  <si>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</si>
  <si>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</si>
  <si>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</si>
  <si>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</si>
  <si>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</si>
  <si>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</si>
  <si>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</si>
  <si>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</si>
  <si>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</si>
  <si>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</si>
  <si>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</si>
  <si>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</si>
  <si>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</si>
  <si>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</si>
  <si>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</si>
  <si>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</si>
  <si>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</si>
  <si>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</si>
  <si>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</si>
  <si>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</si>
  <si>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</si>
  <si>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</si>
  <si>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</si>
  <si>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</si>
  <si>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</si>
  <si>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</si>
  <si>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</si>
  <si>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</si>
  <si>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</si>
  <si>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</si>
  <si>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</si>
  <si>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</si>
  <si>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</si>
  <si>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</si>
  <si>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</si>
  <si>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</si>
  <si>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</si>
  <si>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</si>
  <si>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</si>
  <si>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</si>
  <si>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</si>
  <si>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</si>
  <si>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</si>
  <si>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</si>
  <si>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</si>
  <si>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</si>
  <si>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</si>
  <si>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</si>
  <si>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</si>
  <si>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</si>
  <si>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</si>
  <si>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</si>
  <si>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</si>
  <si>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</si>
  <si>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</si>
  <si>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</si>
  <si>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</si>
  <si>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</si>
  <si>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</si>
  <si>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</si>
  <si>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</si>
  <si>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</si>
  <si>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</si>
  <si>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</si>
  <si>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</si>
  <si>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</si>
  <si>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</si>
  <si>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</si>
  <si>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</si>
  <si>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</si>
  <si>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</si>
  <si>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</si>
  <si>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</si>
  <si>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</si>
  <si>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</si>
  <si>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</si>
  <si>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</si>
  <si>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</si>
  <si>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</si>
  <si>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</si>
  <si>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</si>
  <si>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</si>
  <si>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</si>
  <si>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</si>
  <si>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</si>
  <si>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</si>
  <si>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</si>
  <si>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</si>
  <si>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</si>
  <si>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</si>
  <si>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</si>
  <si>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</si>
  <si>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</si>
  <si>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</si>
  <si>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</si>
  <si>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</si>
  <si>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</si>
  <si>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</si>
  <si>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</si>
  <si>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</si>
  <si>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</si>
  <si>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</si>
  <si>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</si>
  <si>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</si>
  <si>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</si>
  <si>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</si>
  <si>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</si>
  <si>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</si>
  <si>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</si>
  <si>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</si>
  <si>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</si>
  <si>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</si>
  <si>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</si>
  <si>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</si>
  <si>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</si>
  <si>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</si>
  <si>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</si>
  <si>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</si>
  <si>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</si>
  <si>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</si>
  <si>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</si>
  <si>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</si>
  <si>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</si>
  <si>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</si>
  <si>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</si>
  <si>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</si>
  <si>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</si>
  <si>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</si>
  <si>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</si>
  <si>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</si>
  <si>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</si>
  <si>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</si>
  <si>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</si>
  <si>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</si>
  <si>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</si>
  <si>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</si>
  <si>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</si>
  <si>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</si>
  <si>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</si>
  <si>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</si>
  <si>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</si>
  <si>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</si>
  <si>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</si>
  <si>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</si>
  <si>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</si>
  <si>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</si>
  <si>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</si>
  <si>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</si>
  <si>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</si>
  <si>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</si>
  <si>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</si>
  <si>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</si>
  <si>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</si>
  <si>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</si>
  <si>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</si>
  <si>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</si>
  <si>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</si>
  <si>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</si>
  <si>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</si>
  <si>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</si>
  <si>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</si>
  <si>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</si>
  <si>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</si>
  <si>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</si>
  <si>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</si>
  <si>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</si>
  <si>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</si>
  <si>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</si>
  <si>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</si>
  <si>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</si>
  <si>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</si>
  <si>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</si>
  <si>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</si>
  <si>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</si>
  <si>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</si>
  <si>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</si>
  <si>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</si>
  <si>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</si>
  <si>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</si>
  <si>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</si>
  <si>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</si>
  <si>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</si>
  <si>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</si>
  <si>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</si>
  <si>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</si>
  <si>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</si>
  <si>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</si>
  <si>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</si>
  <si>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</si>
  <si>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</si>
  <si>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</si>
  <si>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</si>
  <si>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</si>
  <si>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</si>
  <si>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</si>
  <si>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</si>
  <si>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</si>
  <si>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</si>
  <si>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</si>
  <si>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</si>
  <si>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</si>
  <si>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</si>
  <si>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</si>
  <si>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</si>
  <si>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</si>
  <si>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</si>
  <si>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</si>
  <si>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</si>
  <si>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</si>
  <si>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</si>
  <si>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</si>
  <si>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</si>
  <si>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</si>
  <si>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</si>
  <si>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</si>
  <si>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</si>
  <si>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</si>
  <si>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</si>
  <si>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</si>
  <si>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</si>
  <si>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</si>
  <si>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</si>
  <si>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</si>
  <si>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</si>
  <si>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</si>
  <si>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</si>
  <si>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</si>
  <si>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</si>
  <si>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</si>
  <si>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</si>
  <si>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</si>
  <si>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</si>
  <si>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</si>
  <si>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</si>
  <si>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</si>
  <si>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</si>
  <si>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</si>
  <si>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</si>
  <si>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</si>
  <si>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</si>
  <si>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</si>
  <si>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</si>
  <si>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</si>
  <si>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</si>
  <si>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</si>
  <si>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</si>
  <si>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</si>
  <si>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</si>
  <si>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</si>
  <si>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</si>
  <si>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</si>
  <si>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</si>
  <si>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</si>
  <si>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</si>
  <si>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</si>
  <si>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</si>
  <si>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</si>
  <si>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</si>
  <si>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</si>
  <si>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</si>
  <si>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</si>
  <si>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</si>
  <si>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</si>
  <si>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</si>
  <si>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</si>
  <si>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</si>
  <si>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</si>
  <si>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</si>
  <si>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</si>
  <si>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</si>
  <si>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</si>
  <si>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</si>
  <si>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</si>
  <si>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</si>
  <si>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</si>
  <si>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</si>
  <si>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</si>
  <si>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</si>
  <si>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</si>
  <si>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</si>
  <si>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</si>
  <si>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</si>
  <si>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</si>
  <si>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</si>
  <si>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</si>
  <si>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</si>
  <si>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</si>
  <si>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</si>
  <si>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</si>
  <si>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</si>
  <si>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</si>
  <si>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</si>
  <si>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</si>
  <si>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</si>
  <si>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</si>
  <si>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</si>
  <si>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</si>
  <si>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</si>
  <si>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</si>
  <si>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</si>
  <si>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</si>
  <si>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</si>
  <si>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</si>
  <si>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</si>
  <si>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</si>
  <si>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</si>
  <si>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</si>
  <si>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</si>
  <si>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</si>
  <si>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</si>
  <si>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</si>
  <si>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</si>
  <si>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</si>
  <si>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</si>
  <si>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</si>
  <si>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</si>
  <si>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</si>
  <si>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</si>
  <si>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</si>
  <si>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</si>
  <si>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</si>
  <si>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</si>
  <si>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</si>
  <si>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</si>
  <si>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</si>
  <si>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</si>
  <si>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</si>
  <si>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</si>
  <si>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</si>
  <si>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</si>
  <si>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</si>
  <si>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</si>
  <si>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</si>
  <si>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</si>
  <si>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</si>
  <si>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</si>
  <si>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</si>
  <si>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</si>
  <si>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</si>
  <si>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</si>
  <si>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</si>
  <si>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</si>
  <si>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</si>
  <si>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</si>
  <si>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</si>
  <si>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</si>
  <si>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</si>
  <si>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</si>
  <si>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</si>
  <si>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</si>
  <si>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</si>
  <si>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</si>
  <si>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</si>
  <si>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</si>
  <si>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</si>
  <si>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</si>
  <si>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</si>
  <si>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</si>
  <si>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</si>
  <si>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</si>
  <si>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</si>
  <si>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</si>
  <si>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</si>
  <si>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</si>
  <si>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</si>
  <si>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</si>
  <si>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</si>
  <si>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</si>
  <si>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</si>
  <si>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</si>
  <si>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</si>
  <si>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</si>
  <si>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</si>
  <si>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</si>
  <si>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</si>
  <si>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</si>
  <si>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</si>
  <si>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</si>
  <si>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</si>
  <si>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</si>
  <si>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</si>
  <si>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</si>
  <si>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</si>
  <si>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</si>
  <si>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</si>
  <si>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</si>
  <si>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</si>
  <si>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</si>
  <si>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</si>
  <si>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</si>
  <si>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</si>
  <si>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</si>
  <si>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</si>
  <si>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</si>
  <si>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</si>
  <si>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</si>
  <si>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</si>
  <si>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</si>
  <si>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</si>
  <si>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</si>
  <si>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</si>
  <si>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</si>
  <si>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</si>
  <si>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</si>
  <si>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</si>
  <si>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</si>
  <si>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</si>
  <si>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</si>
  <si>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</si>
  <si>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</si>
  <si>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</si>
  <si>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</si>
  <si>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</si>
  <si>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</si>
  <si>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</si>
  <si>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</si>
  <si>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</si>
  <si>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</si>
  <si>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</si>
  <si>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</si>
  <si>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</si>
  <si>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</si>
  <si>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</si>
  <si>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</si>
  <si>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</si>
  <si>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</si>
  <si>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</si>
  <si>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</si>
  <si>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</si>
  <si>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</si>
  <si>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</si>
  <si>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</si>
  <si>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</si>
  <si>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</si>
  <si>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</si>
  <si>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</si>
  <si>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</si>
  <si>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</si>
  <si>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</si>
  <si>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</si>
  <si>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</si>
  <si>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</si>
  <si>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</si>
  <si>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</si>
  <si>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</si>
  <si>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</si>
  <si>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</si>
  <si>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</si>
  <si>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</si>
  <si>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</si>
  <si>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</si>
  <si>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</si>
  <si>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</si>
  <si>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</si>
  <si>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</si>
  <si>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</si>
  <si>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</si>
  <si>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</si>
  <si>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</si>
  <si>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</si>
  <si>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</si>
  <si>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</si>
  <si>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</si>
  <si>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</si>
  <si>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</si>
  <si>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</si>
  <si>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</si>
  <si>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</si>
  <si>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</si>
  <si>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</si>
  <si>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</si>
  <si>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</si>
  <si>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</si>
  <si>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</si>
  <si>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</si>
  <si>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</si>
  <si>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</si>
  <si>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</si>
  <si>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</si>
  <si>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</si>
  <si>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</si>
  <si>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</si>
  <si>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</si>
  <si>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</si>
  <si>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</si>
  <si>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</si>
  <si>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</si>
  <si>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</si>
  <si>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</si>
  <si>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</si>
  <si>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</si>
  <si>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</si>
  <si>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</si>
  <si>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</si>
  <si>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</si>
  <si>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</si>
  <si>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</si>
  <si>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</si>
  <si>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</si>
  <si>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</si>
  <si>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</si>
  <si>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</si>
  <si>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</si>
  <si>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</si>
  <si>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</si>
  <si>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</si>
  <si>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</si>
  <si>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</si>
  <si>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</si>
  <si>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</si>
  <si>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</si>
  <si>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</si>
  <si>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</si>
  <si>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</si>
  <si>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</si>
  <si>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</si>
  <si>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</si>
  <si>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</si>
  <si>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</si>
  <si>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</si>
  <si>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</si>
  <si>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</si>
  <si>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</si>
  <si>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</si>
  <si>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</si>
  <si>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</si>
  <si>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</si>
  <si>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</si>
  <si>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</si>
  <si>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</si>
  <si>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</si>
  <si>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</si>
  <si>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</si>
  <si>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</si>
  <si>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</si>
  <si>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</si>
  <si>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</si>
  <si>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</si>
  <si>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</si>
  <si>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</si>
  <si>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</si>
  <si>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</si>
  <si>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</si>
  <si>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</si>
  <si>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</si>
  <si>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</si>
  <si>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</si>
  <si>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</si>
  <si>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</si>
  <si>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</si>
  <si>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</si>
  <si>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</si>
  <si>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</si>
  <si>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</si>
  <si>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</si>
  <si>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</si>
  <si>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</si>
  <si>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</si>
  <si>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</si>
  <si>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</si>
  <si>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</si>
  <si>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</si>
  <si>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</si>
  <si>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</si>
  <si>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</si>
  <si>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</si>
  <si>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</si>
  <si>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</si>
  <si>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</si>
  <si>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</si>
  <si>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</si>
  <si>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</si>
  <si>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</si>
  <si>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</si>
  <si>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</si>
  <si>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</si>
  <si>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</si>
  <si>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</si>
  <si>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</si>
  <si>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</si>
  <si>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</si>
  <si>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</si>
  <si>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</si>
  <si>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</si>
  <si>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</si>
  <si>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</si>
  <si>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</si>
  <si>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</si>
  <si>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</si>
  <si>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</si>
  <si>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</si>
  <si>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</si>
  <si>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</si>
  <si>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</si>
  <si>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</si>
  <si>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</si>
  <si>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</si>
  <si>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</si>
  <si>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</si>
  <si>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</si>
  <si>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</si>
  <si>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</si>
  <si>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</si>
  <si>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</si>
  <si>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</si>
  <si>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</si>
  <si>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</si>
  <si>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</si>
  <si>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</si>
  <si>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</si>
  <si>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</si>
  <si>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</si>
  <si>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</si>
  <si>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</si>
  <si>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</si>
  <si>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</si>
  <si>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</si>
  <si>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</si>
  <si>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</si>
  <si>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</si>
  <si>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</si>
  <si>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</si>
  <si>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</si>
  <si>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</si>
  <si>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</si>
  <si>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</si>
  <si>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</si>
  <si>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</si>
  <si>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</si>
  <si>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</si>
  <si>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</si>
  <si>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</si>
  <si>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</si>
  <si>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</si>
  <si>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</si>
  <si>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</si>
  <si>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</si>
  <si>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</si>
  <si>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</si>
  <si>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</si>
  <si>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</si>
  <si>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</si>
  <si>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</si>
  <si>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</si>
  <si>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</si>
  <si>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</si>
  <si>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</si>
  <si>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</si>
  <si>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</si>
  <si>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</si>
  <si>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</si>
  <si>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</si>
  <si>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</si>
  <si>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</si>
  <si>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</si>
  <si>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</si>
  <si>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</si>
  <si>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</si>
  <si>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</si>
  <si>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</si>
  <si>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</si>
  <si>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</si>
  <si>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</si>
  <si>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</si>
  <si>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</si>
  <si>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</si>
  <si>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</si>
  <si>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</si>
  <si>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</si>
  <si>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</si>
  <si>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</si>
  <si>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</si>
  <si>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</si>
  <si>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</si>
  <si>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</si>
  <si>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</si>
  <si>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</si>
  <si>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</si>
  <si>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</si>
  <si>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</si>
  <si>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</si>
  <si>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</si>
  <si>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</si>
  <si>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</si>
  <si>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</si>
  <si>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</si>
  <si>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</si>
  <si>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</si>
  <si>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</si>
  <si>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</si>
  <si>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</si>
  <si>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</si>
  <si>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</si>
  <si>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</si>
  <si>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</si>
  <si>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</si>
  <si>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</si>
  <si>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</si>
  <si>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</si>
  <si>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</si>
  <si>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</si>
  <si>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</si>
  <si>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</si>
  <si>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</si>
  <si>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</si>
  <si>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</si>
  <si>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</si>
  <si>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</si>
  <si>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</si>
  <si>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</si>
  <si>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</si>
  <si>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</si>
  <si>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</si>
  <si>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</si>
  <si>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</si>
  <si>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</si>
  <si>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</si>
  <si>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</si>
  <si>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</si>
  <si>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</si>
  <si>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</si>
  <si>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</si>
  <si>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</si>
  <si>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</si>
  <si>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</si>
  <si>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</si>
  <si>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</si>
  <si>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</si>
  <si>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</si>
  <si>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</si>
  <si>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</si>
  <si>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</si>
  <si>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</si>
  <si>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</si>
  <si>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</si>
  <si>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</si>
  <si>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</si>
  <si>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</si>
  <si>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</si>
  <si>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</si>
  <si>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</si>
  <si>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</si>
  <si>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</si>
  <si>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</si>
  <si>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</si>
  <si>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</si>
  <si>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</si>
  <si>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</si>
  <si>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</si>
  <si>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</si>
  <si>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</si>
  <si>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</si>
  <si>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</si>
  <si>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</si>
  <si>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</si>
  <si>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</si>
  <si>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</si>
  <si>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</si>
  <si>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</si>
  <si>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</si>
  <si>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</si>
  <si>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</si>
  <si>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</si>
  <si>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</si>
  <si>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</si>
  <si>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</si>
  <si>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</si>
  <si>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</si>
  <si>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</si>
  <si>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</si>
  <si>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</si>
  <si>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</si>
  <si>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</si>
  <si>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</si>
  <si>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</si>
  <si>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</si>
  <si>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</si>
  <si>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</si>
  <si>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</si>
  <si>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</si>
  <si>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</si>
  <si>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</si>
  <si>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</si>
  <si>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</si>
  <si>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</si>
  <si>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</si>
  <si>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</si>
  <si>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</si>
  <si>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</si>
  <si>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</si>
  <si>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</si>
  <si>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</si>
  <si>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</si>
  <si>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</si>
  <si>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</si>
  <si>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</si>
  <si>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</si>
  <si>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</si>
  <si>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</si>
  <si>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</si>
  <si>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</si>
  <si>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</si>
  <si>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</si>
  <si>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</si>
  <si>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</si>
  <si>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</si>
  <si>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</si>
  <si>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</si>
  <si>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</si>
  <si>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</si>
  <si>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</si>
  <si>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</si>
  <si>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</si>
  <si>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</si>
  <si>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</si>
  <si>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</si>
  <si>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</si>
  <si>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</si>
  <si>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</si>
  <si>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</si>
  <si>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</si>
  <si>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</si>
  <si>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</si>
  <si>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</si>
  <si>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</si>
  <si>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</si>
  <si>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</si>
  <si>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</si>
  <si>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</si>
  <si>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</si>
  <si>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</si>
  <si>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</si>
  <si>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</si>
  <si>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</si>
  <si>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</si>
  <si>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</si>
  <si>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</si>
  <si>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</si>
  <si>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</si>
  <si>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</si>
  <si>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</si>
  <si>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</si>
  <si>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</si>
  <si>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</si>
  <si>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</si>
  <si>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</si>
  <si>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</si>
  <si>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</si>
  <si>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</si>
  <si>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</si>
  <si>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</si>
  <si>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</si>
  <si>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</si>
  <si>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</si>
  <si>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</si>
  <si>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</si>
  <si>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</si>
  <si>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</si>
  <si>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</si>
  <si>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</si>
  <si>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</si>
  <si>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</si>
  <si>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</si>
  <si>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</si>
  <si>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</si>
  <si>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</si>
  <si>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</si>
  <si>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</si>
  <si>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</si>
  <si>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</si>
  <si>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</si>
  <si>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</si>
  <si>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</si>
  <si>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</si>
  <si>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</si>
  <si>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</si>
  <si>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</si>
  <si>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</si>
  <si>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</si>
  <si>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</si>
  <si>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</si>
  <si>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</si>
  <si>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</si>
  <si>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</si>
  <si>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</si>
  <si>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</si>
  <si>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</si>
  <si>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</si>
  <si>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</si>
  <si>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</si>
  <si>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</si>
  <si>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</si>
  <si>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</si>
  <si>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</si>
  <si>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</si>
  <si>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</si>
  <si>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</si>
  <si>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</si>
  <si>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</si>
  <si>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</si>
  <si>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</si>
  <si>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</si>
  <si>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</si>
  <si>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</si>
  <si>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</si>
  <si>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</si>
  <si>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</si>
  <si>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</si>
  <si>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</si>
  <si>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</si>
  <si>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</si>
  <si>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</si>
  <si>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</si>
  <si>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</si>
  <si>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</si>
  <si>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</si>
  <si>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</si>
  <si>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</si>
  <si>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</si>
  <si>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</si>
  <si>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</si>
  <si>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</si>
  <si>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</si>
  <si>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</si>
  <si>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</si>
  <si>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</si>
  <si>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</si>
  <si>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</si>
  <si>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</si>
  <si>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</si>
  <si>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</si>
  <si>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</si>
  <si>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</si>
  <si>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</si>
  <si>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</si>
  <si>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</si>
  <si>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</si>
  <si>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</si>
  <si>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</si>
  <si>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</si>
  <si>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</si>
  <si>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</si>
  <si>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</si>
  <si>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</si>
  <si>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</si>
  <si>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</si>
  <si>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</si>
  <si>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</si>
  <si>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</si>
  <si>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</si>
  <si>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</si>
  <si>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</si>
  <si>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</si>
  <si>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</si>
  <si>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</si>
  <si>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</si>
  <si>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</si>
  <si>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</si>
  <si>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</si>
  <si>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</si>
  <si>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</si>
  <si>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</si>
  <si>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</si>
  <si>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</si>
  <si>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</si>
  <si>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</si>
  <si>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</si>
  <si>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</si>
  <si>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</si>
  <si>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</si>
  <si>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</si>
  <si>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</si>
  <si>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</si>
  <si>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</si>
  <si>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</si>
  <si>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</si>
  <si>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</si>
  <si>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</si>
  <si>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</si>
  <si>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</si>
  <si>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</si>
  <si>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</si>
  <si>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</si>
  <si>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</si>
  <si>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</si>
  <si>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</si>
  <si>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</si>
  <si>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</si>
  <si>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</si>
  <si>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</si>
  <si>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</si>
  <si>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</si>
  <si>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</si>
  <si>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</si>
  <si>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</si>
  <si>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</si>
  <si>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</si>
  <si>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</si>
  <si>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</si>
  <si>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</si>
  <si>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</si>
  <si>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</si>
  <si>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</si>
  <si>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</si>
  <si>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</si>
  <si>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</si>
  <si>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</si>
  <si>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</si>
  <si>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</si>
  <si>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</si>
  <si>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</si>
  <si>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</si>
  <si>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</si>
  <si>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</si>
  <si>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</si>
  <si>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</si>
  <si>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</si>
  <si>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</si>
  <si>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</si>
  <si>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</si>
  <si>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</si>
  <si>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</si>
  <si>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</si>
  <si>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</si>
  <si>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</si>
  <si>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</si>
  <si>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</si>
  <si>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</si>
  <si>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</si>
  <si>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</si>
  <si>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</si>
  <si>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</si>
  <si>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</si>
  <si>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</si>
  <si>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</si>
  <si>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</si>
  <si>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</si>
  <si>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</si>
  <si>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</si>
  <si>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</si>
  <si>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</si>
  <si>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</si>
  <si>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</si>
  <si>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</si>
  <si>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</si>
  <si>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</si>
  <si>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</si>
  <si>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</si>
  <si>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</si>
  <si>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</si>
  <si>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</si>
  <si>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</si>
  <si>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</si>
  <si>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</si>
  <si>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</si>
  <si>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</si>
  <si>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</si>
  <si>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</si>
  <si>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</si>
  <si>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</si>
  <si>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</si>
  <si>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</si>
  <si>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</si>
  <si>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</si>
  <si>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</si>
  <si>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</si>
  <si>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</si>
  <si>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</si>
  <si>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</si>
  <si>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</si>
  <si>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</si>
  <si>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</si>
  <si>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</si>
  <si>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</si>
  <si>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</si>
  <si>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</si>
  <si>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</si>
  <si>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</si>
  <si>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</si>
  <si>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</si>
  <si>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</si>
  <si>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</si>
  <si>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</si>
  <si>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</si>
  <si>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</si>
  <si>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</si>
  <si>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</si>
  <si>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</si>
  <si>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</si>
  <si>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</si>
  <si>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</si>
  <si>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</si>
  <si>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</si>
  <si>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</si>
  <si>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</si>
  <si>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</si>
  <si>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</si>
  <si>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</si>
  <si>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</si>
  <si>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</si>
  <si>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</si>
  <si>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</si>
  <si>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</si>
  <si>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</si>
  <si>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</si>
  <si>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</si>
  <si>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</si>
  <si>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</si>
  <si>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</si>
  <si>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</si>
  <si>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</si>
  <si>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</si>
  <si>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</si>
  <si>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</si>
  <si>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</si>
  <si>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</si>
  <si>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</si>
  <si>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</si>
  <si>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</si>
  <si>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</si>
  <si>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</si>
  <si>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</si>
  <si>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</si>
  <si>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</si>
  <si>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</si>
  <si>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</si>
  <si>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</si>
  <si>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</si>
  <si>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</si>
  <si>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</si>
  <si>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</si>
  <si>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</si>
  <si>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</si>
  <si>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</si>
  <si>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</si>
  <si>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</si>
  <si>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</si>
  <si>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</si>
  <si>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</si>
  <si>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</si>
  <si>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</si>
  <si>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</si>
  <si>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</si>
  <si>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</si>
  <si>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</si>
  <si>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</si>
  <si>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</si>
  <si>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</si>
  <si>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</si>
  <si>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</si>
  <si>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</si>
  <si>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</si>
  <si>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</si>
  <si>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</si>
  <si>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</si>
  <si>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</si>
  <si>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</si>
  <si>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</si>
  <si>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</si>
  <si>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</si>
  <si>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</si>
  <si>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</si>
  <si>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</si>
  <si>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</si>
  <si>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</si>
  <si>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</si>
  <si>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</si>
  <si>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</si>
  <si>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</si>
  <si>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</si>
  <si>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</si>
  <si>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</si>
  <si>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</si>
  <si>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</si>
  <si>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</si>
  <si>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</si>
  <si>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</si>
  <si>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</si>
  <si>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</si>
  <si>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</si>
  <si>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</si>
  <si>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</si>
  <si>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</si>
  <si>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</si>
  <si>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</si>
  <si>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</si>
  <si>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</si>
  <si>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</si>
  <si>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</si>
  <si>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</si>
  <si>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</si>
  <si>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</si>
  <si>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</si>
  <si>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</si>
  <si>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</si>
  <si>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</si>
  <si>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</si>
  <si>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</si>
  <si>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</si>
  <si>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</si>
  <si>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</si>
  <si>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</si>
  <si>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</si>
  <si>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</si>
  <si>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</si>
  <si>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</si>
  <si>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</si>
  <si>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</si>
  <si>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</si>
  <si>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</si>
  <si>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</si>
  <si>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</si>
  <si>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</si>
  <si>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</si>
  <si>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</si>
  <si>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</si>
  <si>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</si>
  <si>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</si>
  <si>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</si>
  <si>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</si>
  <si>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</si>
  <si>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</si>
  <si>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</si>
  <si>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</si>
  <si>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</si>
  <si>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</si>
  <si>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</si>
  <si>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</si>
  <si>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</si>
  <si>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</si>
  <si>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</si>
  <si>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</si>
  <si>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</si>
  <si>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</si>
  <si>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</si>
  <si>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</si>
  <si>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</si>
  <si>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</si>
  <si>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</si>
  <si>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</si>
  <si>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</si>
  <si>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</si>
  <si>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</si>
  <si>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</si>
  <si>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</si>
  <si>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</si>
  <si>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</si>
  <si>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</si>
  <si>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</si>
  <si>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</si>
  <si>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</si>
  <si>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</si>
  <si>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</si>
  <si>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</si>
  <si>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</si>
  <si>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</si>
  <si>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</si>
  <si>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</si>
  <si>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</si>
  <si>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</si>
  <si>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</si>
  <si>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</si>
  <si>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</si>
  <si>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</si>
  <si>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</si>
  <si>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</si>
  <si>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</si>
  <si>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</si>
  <si>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</si>
  <si>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</si>
  <si>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</si>
  <si>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</si>
  <si>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</si>
  <si>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</si>
  <si>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</si>
  <si>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</si>
  <si>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</si>
  <si>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</si>
  <si>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</si>
  <si>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</si>
  <si>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</si>
  <si>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</si>
  <si>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</si>
  <si>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</si>
  <si>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</si>
  <si>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</si>
  <si>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</si>
  <si>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</si>
  <si>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</si>
  <si>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</si>
  <si>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</si>
  <si>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</si>
  <si>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</si>
  <si>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</si>
  <si>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</si>
  <si>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</si>
  <si>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</si>
  <si>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</si>
  <si>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</si>
  <si>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</si>
  <si>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</si>
  <si>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</si>
  <si>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</si>
  <si>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</si>
  <si>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</si>
  <si>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</si>
  <si>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</si>
  <si>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</si>
  <si>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</si>
  <si>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</si>
  <si>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</si>
  <si>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</si>
  <si>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</si>
  <si>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</si>
  <si>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</si>
  <si>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</si>
  <si>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</si>
  <si>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</si>
  <si>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</si>
  <si>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</si>
  <si>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</si>
  <si>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</si>
  <si>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</si>
  <si>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</si>
  <si>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</si>
  <si>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</si>
  <si>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</si>
  <si>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</si>
  <si>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</si>
  <si>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</si>
  <si>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</si>
  <si>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</si>
  <si>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</si>
  <si>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</si>
  <si>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</si>
  <si>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</si>
  <si>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</si>
  <si>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</si>
  <si>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</si>
  <si>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</si>
  <si>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</si>
  <si>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</si>
  <si>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</si>
  <si>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</si>
  <si>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</si>
  <si>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</si>
  <si>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</si>
  <si>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</si>
  <si>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</si>
  <si>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</si>
  <si>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</si>
  <si>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</si>
  <si>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</si>
  <si>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</si>
  <si>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</si>
  <si>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</si>
  <si>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</si>
  <si>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</si>
  <si>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</si>
  <si>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</si>
  <si>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</si>
  <si>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</si>
  <si>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</si>
  <si>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</si>
  <si>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</si>
  <si>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</si>
  <si>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</si>
  <si>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</si>
  <si>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</si>
  <si>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</si>
  <si>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</si>
  <si>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</si>
  <si>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</si>
  <si>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</si>
  <si>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</si>
  <si>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</si>
  <si>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</si>
  <si>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</si>
  <si>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</si>
  <si>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</si>
  <si>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</si>
  <si>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</si>
  <si>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</si>
  <si>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</si>
  <si>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</si>
  <si>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</si>
  <si>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</si>
  <si>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</si>
  <si>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</si>
  <si>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</si>
  <si>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</si>
  <si>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</si>
  <si>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</si>
  <si>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</si>
  <si>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</si>
  <si>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</si>
  <si>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</si>
  <si>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</si>
  <si>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</si>
  <si>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</si>
  <si>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</si>
  <si>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</si>
  <si>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</si>
  <si>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</si>
  <si>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</si>
  <si>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</si>
  <si>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</si>
  <si>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</si>
  <si>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</si>
  <si>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</si>
  <si>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</si>
  <si>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</si>
  <si>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</si>
  <si>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</si>
  <si>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</si>
  <si>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</si>
  <si>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</si>
  <si>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</si>
  <si>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</si>
  <si>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</si>
  <si>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</si>
  <si>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</si>
  <si>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</si>
  <si>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</si>
  <si>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</si>
  <si>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</si>
  <si>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</si>
  <si>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</si>
  <si>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</si>
  <si>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</si>
  <si>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</si>
  <si>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</si>
  <si>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</si>
  <si>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</si>
  <si>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</si>
  <si>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</si>
  <si>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</si>
  <si>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</si>
  <si>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</si>
  <si>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</si>
  <si>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</si>
  <si>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</si>
  <si>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</si>
  <si>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</si>
  <si>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</si>
  <si>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</si>
  <si>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</si>
  <si>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</si>
  <si>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</si>
  <si>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</si>
  <si>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</si>
  <si>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</si>
  <si>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</si>
  <si>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</si>
  <si>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</si>
  <si>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</si>
  <si>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</si>
  <si>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</si>
  <si>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</si>
  <si>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</si>
  <si>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</si>
  <si>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</si>
  <si>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</si>
  <si>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</si>
  <si>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</si>
  <si>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</si>
  <si>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</si>
  <si>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</si>
  <si>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</si>
  <si>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</si>
  <si>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</si>
  <si>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</si>
  <si>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</si>
  <si>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</si>
  <si>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</si>
  <si>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</si>
  <si>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</si>
  <si>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</si>
  <si>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</si>
  <si>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</si>
  <si>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</si>
  <si>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</si>
  <si>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</si>
  <si>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</si>
  <si>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</si>
  <si>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</si>
  <si>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</si>
  <si>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</si>
  <si>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</si>
  <si>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</si>
  <si>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</si>
  <si>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</si>
  <si>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</si>
  <si>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</si>
  <si>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</si>
  <si>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</si>
  <si>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</si>
  <si>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</si>
  <si>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</si>
  <si>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</si>
  <si>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</si>
  <si>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</si>
  <si>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</si>
  <si>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</si>
  <si>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</si>
  <si>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</si>
  <si>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</si>
  <si>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</si>
  <si>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</si>
  <si>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</si>
  <si>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</si>
  <si>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</si>
  <si>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</si>
  <si>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</si>
  <si>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</si>
  <si>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</si>
  <si>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</si>
  <si>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</si>
  <si>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</si>
  <si>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</si>
  <si>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</si>
  <si>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</si>
  <si>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</si>
  <si>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</si>
  <si>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</si>
  <si>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</si>
  <si>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</si>
  <si>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</si>
  <si>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</si>
  <si>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</si>
  <si>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</si>
  <si>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</si>
  <si>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</si>
  <si>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</si>
  <si>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</si>
  <si>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</si>
  <si>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</si>
  <si>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</si>
  <si>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</si>
  <si>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</si>
  <si>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</si>
  <si>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</si>
  <si>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</si>
  <si>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</si>
  <si>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</si>
  <si>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</si>
  <si>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</si>
  <si>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</si>
  <si>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</si>
  <si>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</si>
  <si>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</si>
  <si>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</si>
  <si>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</si>
  <si>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</si>
  <si>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</si>
  <si>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</si>
  <si>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</si>
  <si>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</si>
  <si>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</si>
  <si>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</si>
  <si>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</si>
  <si>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</si>
  <si>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</si>
  <si>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</si>
  <si>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</si>
  <si>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</si>
  <si>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</si>
  <si>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</si>
  <si>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</si>
  <si>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</si>
  <si>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</si>
  <si>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</si>
  <si>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</si>
  <si>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</si>
  <si>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</si>
  <si>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</si>
  <si>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</si>
  <si>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</si>
  <si>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</si>
  <si>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</si>
  <si>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</si>
  <si>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</si>
  <si>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</si>
  <si>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</si>
  <si>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</si>
  <si>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</si>
  <si>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</si>
  <si>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</si>
  <si>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</si>
  <si>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</si>
  <si>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</si>
  <si>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</si>
  <si>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</si>
  <si>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</si>
  <si>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</si>
  <si>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</si>
  <si>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</si>
  <si>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</si>
  <si>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</si>
  <si>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</si>
  <si>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</si>
  <si>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</si>
  <si>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</si>
  <si>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</si>
  <si>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</si>
  <si>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</si>
  <si>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</si>
  <si>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</si>
  <si>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</si>
  <si>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</si>
  <si>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</si>
  <si>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</si>
  <si>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</si>
  <si>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</si>
  <si>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</si>
  <si>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</si>
  <si>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</si>
  <si>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</si>
  <si>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</si>
  <si>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</si>
  <si>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</si>
  <si>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</si>
  <si>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</si>
  <si>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</si>
  <si>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</si>
  <si>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</si>
  <si>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</si>
  <si>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</si>
  <si>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</si>
  <si>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</si>
  <si>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</si>
  <si>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</si>
  <si>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</si>
  <si>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</si>
  <si>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</si>
  <si>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</si>
  <si>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</si>
  <si>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</si>
  <si>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</si>
  <si>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</si>
  <si>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</si>
  <si>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</si>
  <si>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</si>
  <si>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</si>
  <si>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</si>
  <si>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</si>
  <si>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</si>
  <si>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</si>
  <si>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</si>
  <si>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</si>
  <si>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</si>
  <si>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</si>
  <si>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</si>
  <si>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</si>
  <si>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</si>
  <si>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</si>
  <si>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</si>
  <si>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</si>
  <si>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</si>
  <si>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</si>
  <si>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</si>
  <si>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</si>
  <si>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</si>
  <si>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</si>
  <si>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</si>
  <si>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</si>
  <si>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</si>
  <si>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</si>
  <si>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</si>
  <si>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</si>
  <si>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</si>
  <si>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</si>
  <si>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</si>
  <si>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</si>
  <si>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</si>
  <si>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</si>
  <si>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</si>
  <si>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</si>
  <si>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</si>
  <si>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</si>
  <si>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</si>
  <si>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</si>
  <si>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</si>
  <si>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</si>
  <si>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</si>
  <si>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</si>
  <si>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</si>
  <si>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</si>
  <si>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</si>
  <si>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</si>
  <si>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</si>
  <si>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</si>
  <si>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</si>
  <si>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</si>
  <si>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</si>
  <si>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</si>
  <si>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</si>
  <si>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</si>
  <si>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</si>
  <si>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</si>
  <si>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</si>
  <si>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</si>
  <si>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</si>
  <si>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</si>
  <si>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</si>
  <si>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</si>
  <si>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</si>
  <si>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</si>
  <si>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</si>
  <si>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</si>
  <si>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</si>
  <si>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</si>
  <si>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</si>
  <si>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</si>
  <si>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</si>
  <si>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</si>
  <si>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</si>
  <si>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</si>
  <si>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</si>
  <si>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</si>
  <si>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</si>
  <si>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</si>
  <si>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</si>
  <si>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</si>
  <si>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</si>
  <si>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</si>
  <si>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</si>
  <si>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</si>
  <si>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</si>
  <si>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</si>
  <si>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</si>
  <si>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</si>
  <si>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</si>
  <si>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</si>
  <si>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</si>
  <si>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</si>
  <si>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</si>
  <si>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</si>
  <si>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</si>
  <si>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</si>
  <si>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</si>
  <si>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</si>
  <si>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</si>
  <si>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</si>
  <si>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</si>
  <si>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</si>
  <si>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</si>
  <si>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</si>
  <si>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</si>
  <si>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</si>
  <si>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</si>
  <si>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</si>
  <si>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</si>
  <si>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</si>
  <si>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</si>
  <si>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</si>
  <si>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</si>
  <si>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</si>
  <si>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</si>
  <si>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</si>
  <si>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</si>
  <si>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</si>
  <si>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</si>
  <si>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</si>
  <si>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</si>
  <si>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</si>
  <si>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</si>
  <si>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</si>
  <si>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</si>
  <si>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</si>
  <si>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</si>
  <si>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</si>
  <si>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</si>
  <si>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</si>
  <si>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</si>
  <si>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</si>
  <si>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</si>
  <si>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</si>
  <si>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</si>
  <si>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</si>
  <si>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</si>
  <si>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</si>
  <si>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</si>
  <si>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</si>
  <si>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</si>
  <si>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</si>
  <si>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</si>
  <si>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</si>
  <si>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</si>
  <si>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</si>
  <si>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</si>
  <si>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</si>
  <si>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</si>
  <si>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</si>
  <si>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</si>
  <si>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</si>
  <si>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</si>
  <si>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</si>
  <si>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</si>
  <si>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</si>
  <si>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</si>
  <si>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</si>
  <si>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</si>
  <si>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</si>
  <si>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</si>
  <si>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</si>
  <si>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</si>
  <si>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</si>
  <si>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</si>
  <si>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</si>
  <si>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</si>
  <si>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</si>
  <si>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</si>
  <si>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</si>
  <si>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</si>
  <si>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</si>
  <si>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</si>
  <si>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</si>
  <si>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</si>
  <si>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</si>
  <si>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</si>
  <si>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</si>
  <si>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</si>
  <si>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</si>
  <si>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</si>
  <si>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</si>
  <si>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</si>
  <si>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</si>
  <si>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</si>
  <si>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</si>
  <si>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</si>
  <si>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</si>
  <si>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</si>
  <si>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</si>
  <si>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</si>
  <si>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</si>
  <si>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</si>
  <si>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</si>
  <si>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</si>
  <si>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</si>
  <si>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</si>
  <si>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</si>
  <si>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</si>
  <si>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</si>
  <si>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</si>
  <si>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</si>
  <si>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</si>
  <si>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</si>
  <si>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</si>
  <si>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</si>
  <si>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</si>
  <si>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</si>
  <si>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</si>
  <si>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</si>
  <si>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</si>
  <si>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</si>
  <si>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</si>
  <si>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</si>
  <si>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</si>
  <si>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</si>
  <si>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</si>
  <si>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</si>
  <si>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</si>
  <si>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</si>
  <si>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</si>
  <si>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</si>
  <si>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</si>
  <si>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</si>
  <si>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</si>
  <si>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</si>
  <si>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</si>
  <si>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</si>
  <si>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</si>
  <si>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</si>
  <si>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</si>
  <si>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</si>
  <si>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</si>
  <si>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</si>
  <si>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</si>
  <si>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</si>
  <si>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</si>
  <si>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</si>
  <si>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</si>
  <si>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</si>
  <si>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</si>
  <si>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</si>
  <si>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</si>
  <si>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</si>
  <si>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</si>
  <si>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</si>
  <si>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</si>
  <si>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</si>
  <si>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</si>
  <si>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</si>
  <si>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</si>
  <si>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</si>
  <si>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</si>
  <si>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</si>
  <si>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</si>
  <si>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</si>
  <si>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</si>
  <si>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</si>
  <si>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</si>
  <si>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</si>
  <si>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</si>
  <si>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</si>
  <si>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</si>
  <si>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</si>
  <si>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</si>
  <si>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</si>
  <si>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</si>
  <si>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</si>
  <si>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</si>
  <si>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</si>
  <si>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</si>
  <si>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</si>
  <si>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</si>
  <si>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</si>
  <si>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</si>
  <si>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</si>
  <si>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</si>
  <si>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</si>
  <si>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</si>
  <si>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</si>
  <si>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</si>
  <si>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</si>
  <si>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</si>
  <si>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</si>
  <si>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</si>
  <si>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</si>
  <si>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</si>
  <si>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</si>
  <si>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</si>
  <si>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</si>
  <si>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</si>
  <si>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</si>
  <si>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</si>
  <si>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</si>
  <si>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</si>
  <si>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</si>
  <si>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</si>
  <si>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</si>
  <si>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</si>
  <si>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</si>
  <si>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</si>
  <si>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</si>
  <si>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</si>
  <si>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</si>
  <si>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</si>
  <si>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</si>
  <si>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</si>
  <si>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</si>
  <si>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</si>
  <si>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</si>
  <si>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</si>
  <si>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</si>
  <si>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</si>
  <si>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</si>
  <si>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</si>
  <si>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</si>
  <si>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</si>
  <si>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</si>
  <si>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</si>
  <si>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</si>
  <si>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</si>
  <si>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</si>
  <si>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</si>
  <si>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</si>
  <si>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</si>
  <si>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</si>
  <si>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</si>
  <si>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</si>
  <si>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</si>
  <si>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</si>
  <si>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</si>
  <si>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</si>
  <si>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</si>
  <si>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</si>
  <si>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</si>
  <si>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</si>
  <si>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</si>
  <si>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</si>
  <si>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</si>
  <si>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</si>
  <si>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</si>
  <si>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</si>
  <si>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</si>
  <si>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</si>
  <si>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</si>
  <si>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</si>
  <si>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</si>
  <si>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</si>
  <si>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</si>
  <si>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</si>
  <si>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</si>
  <si>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</si>
  <si>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</si>
  <si>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</si>
  <si>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</si>
  <si>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</si>
  <si>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</si>
  <si>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</si>
  <si>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</si>
  <si>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</si>
  <si>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</si>
  <si>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</si>
  <si>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</si>
  <si>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</si>
  <si>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</si>
  <si>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</si>
  <si>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</si>
  <si>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</si>
  <si>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</si>
  <si>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</si>
  <si>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</si>
  <si>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</si>
  <si>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</si>
  <si>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</si>
  <si>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</si>
  <si>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</si>
  <si>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</si>
  <si>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</si>
  <si>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</si>
  <si>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</si>
  <si>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</si>
  <si>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</si>
  <si>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</si>
  <si>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</si>
  <si>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</si>
  <si>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</si>
  <si>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</si>
  <si>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</si>
  <si>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</si>
  <si>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</si>
  <si>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</si>
  <si>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</si>
  <si>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</si>
  <si>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</si>
  <si>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</si>
  <si>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</si>
  <si>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</si>
  <si>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</si>
  <si>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</si>
  <si>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</si>
  <si>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</si>
  <si>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</si>
  <si>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</si>
  <si>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</si>
  <si>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</si>
  <si>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</si>
  <si>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</si>
  <si>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</si>
  <si>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</si>
  <si>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</si>
  <si>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</si>
  <si>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</si>
  <si>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</si>
  <si>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</si>
  <si>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</si>
  <si>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</si>
  <si>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</si>
  <si>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</si>
  <si>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</si>
  <si>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</si>
  <si>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</si>
  <si>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</si>
  <si>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</si>
  <si>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</si>
  <si>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</si>
  <si>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</si>
  <si>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</si>
  <si>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</si>
  <si>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</si>
  <si>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</si>
  <si>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</si>
  <si>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</si>
  <si>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</si>
  <si>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</si>
  <si>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</si>
  <si>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</si>
  <si>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</si>
  <si>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</si>
  <si>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</si>
  <si>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</si>
  <si>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</si>
  <si>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</si>
  <si>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</si>
  <si>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</si>
  <si>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</si>
  <si>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</si>
  <si>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</si>
  <si>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</si>
  <si>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</si>
  <si>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</si>
  <si>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</si>
  <si>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</si>
  <si>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</si>
  <si>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</si>
  <si>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</si>
  <si>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</si>
  <si>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</si>
  <si>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</si>
  <si>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</si>
  <si>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</si>
  <si>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</si>
  <si>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</si>
  <si>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</si>
  <si>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</si>
  <si>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</si>
  <si>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</si>
  <si>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</si>
  <si>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</si>
  <si>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</si>
  <si>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</si>
  <si>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</si>
  <si>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</si>
  <si>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</si>
  <si>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</si>
  <si>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</si>
  <si>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</si>
  <si>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</si>
  <si>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</si>
  <si>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</si>
  <si>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</si>
  <si>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</si>
  <si>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</si>
  <si>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</si>
  <si>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</si>
  <si>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</si>
  <si>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</si>
  <si>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</si>
  <si>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</si>
  <si>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</si>
  <si>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</si>
  <si>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</si>
  <si>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</si>
  <si>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</si>
  <si>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</si>
  <si>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</si>
  <si>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</si>
  <si>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</si>
  <si>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</si>
  <si>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</si>
  <si>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</si>
  <si>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</si>
  <si>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</si>
  <si>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</si>
  <si>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</si>
  <si>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</si>
  <si>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</si>
  <si>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</si>
  <si>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</si>
  <si>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</si>
  <si>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</si>
  <si>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</si>
  <si>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</si>
  <si>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</si>
  <si>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</si>
  <si>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</si>
  <si>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</si>
  <si>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</si>
  <si>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</si>
  <si>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</si>
  <si>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</si>
  <si>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</si>
  <si>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</si>
  <si>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</si>
  <si>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</si>
  <si>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</si>
  <si>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</si>
  <si>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</si>
  <si>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</si>
  <si>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</si>
  <si>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</si>
  <si>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</si>
  <si>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</si>
  <si>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</si>
  <si>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</si>
  <si>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</si>
  <si>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</si>
  <si>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</si>
  <si>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</si>
  <si>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</si>
  <si>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</si>
  <si>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</si>
  <si>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</si>
  <si>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</si>
  <si>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</si>
  <si>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</si>
  <si>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</si>
  <si>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</si>
  <si>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</si>
  <si>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</si>
  <si>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</si>
  <si>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</si>
  <si>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</si>
  <si>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</si>
  <si>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</si>
  <si>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</si>
  <si>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</si>
  <si>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</si>
  <si>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</si>
  <si>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</si>
  <si>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</si>
  <si>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</si>
  <si>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</si>
  <si>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</si>
  <si>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</si>
  <si>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</si>
  <si>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</si>
  <si>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</si>
  <si>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</si>
  <si>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</si>
  <si>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</si>
  <si>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</si>
  <si>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</si>
  <si>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</si>
  <si>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</si>
  <si>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</si>
  <si>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</si>
  <si>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</si>
  <si>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</si>
  <si>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</si>
  <si>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</si>
  <si>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</si>
  <si>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</si>
  <si>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</si>
  <si>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</si>
  <si>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</si>
  <si>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</si>
  <si>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</si>
  <si>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</si>
  <si>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</si>
  <si>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</si>
  <si>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</si>
  <si>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</si>
  <si>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</si>
  <si>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</si>
  <si>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</si>
  <si>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</si>
  <si>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</si>
  <si>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</si>
  <si>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</si>
  <si>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</si>
  <si>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</si>
  <si>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</si>
  <si>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</si>
  <si>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</si>
  <si>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</si>
  <si>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</si>
  <si>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</si>
  <si>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</si>
  <si>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</si>
  <si>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</si>
  <si>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</si>
  <si>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</si>
  <si>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</si>
  <si>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</si>
  <si>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</si>
  <si>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</si>
  <si>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</si>
  <si>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</si>
  <si>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</si>
  <si>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</si>
  <si>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</si>
  <si>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</si>
  <si>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</si>
  <si>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</si>
  <si>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</si>
  <si>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</si>
  <si>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</si>
  <si>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</si>
  <si>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</si>
  <si>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</si>
  <si>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</si>
  <si>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</si>
  <si>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</si>
  <si>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</si>
  <si>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</si>
  <si>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</si>
  <si>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</si>
  <si>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</si>
  <si>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</si>
  <si>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</si>
  <si>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</si>
  <si>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</si>
  <si>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</si>
  <si>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</si>
  <si>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</si>
  <si>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</si>
  <si>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</si>
  <si>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</si>
  <si>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</si>
  <si>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</si>
  <si>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</si>
  <si>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</si>
  <si>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</si>
  <si>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</si>
  <si>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</si>
  <si>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</si>
  <si>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</si>
  <si>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</si>
  <si>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</si>
  <si>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</si>
  <si>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</si>
  <si>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</si>
  <si>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</si>
  <si>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</si>
  <si>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</si>
  <si>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</si>
  <si>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</si>
  <si>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</si>
  <si>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</si>
  <si>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</si>
  <si>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</si>
  <si>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</si>
  <si>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</si>
  <si>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</si>
  <si>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</si>
  <si>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</si>
  <si>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</si>
  <si>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</si>
  <si>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</si>
  <si>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</si>
  <si>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</si>
  <si>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</si>
  <si>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</si>
  <si>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</si>
  <si>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</si>
  <si>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</si>
  <si>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</si>
  <si>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</si>
  <si>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</si>
  <si>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</si>
  <si>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</si>
  <si>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</si>
  <si>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</si>
  <si>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</si>
  <si>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</si>
  <si>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</si>
  <si>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</si>
  <si>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</si>
  <si>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</si>
  <si>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</si>
  <si>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</si>
  <si>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</si>
  <si>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</si>
  <si>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</si>
  <si>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</si>
  <si>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</si>
  <si>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</si>
  <si>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</si>
  <si>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</si>
  <si>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</si>
  <si>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</si>
  <si>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</si>
  <si>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</si>
  <si>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</si>
  <si>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</si>
  <si>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</si>
  <si>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</si>
  <si>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</si>
  <si>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</si>
  <si>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</si>
  <si>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</si>
  <si>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</si>
  <si>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</si>
  <si>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</si>
  <si>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</si>
  <si>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</si>
  <si>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</si>
  <si>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</si>
  <si>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</si>
  <si>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</si>
  <si>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</si>
  <si>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</si>
  <si>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</si>
  <si>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</si>
  <si>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</si>
  <si>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</si>
  <si>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</si>
  <si>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</si>
  <si>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</si>
  <si>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</si>
  <si>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</si>
  <si>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</si>
  <si>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</si>
  <si>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</si>
  <si>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</si>
  <si>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</si>
  <si>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</si>
  <si>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</si>
  <si>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</si>
  <si>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</si>
  <si>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</si>
  <si>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</si>
  <si>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</si>
  <si>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</si>
  <si>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</si>
  <si>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</si>
  <si>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</si>
  <si>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</si>
  <si>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</si>
  <si>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</si>
  <si>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</si>
  <si>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</si>
  <si>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</si>
  <si>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</si>
  <si>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</si>
  <si>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</si>
  <si>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</si>
  <si>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</si>
  <si>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</si>
  <si>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</si>
  <si>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</si>
  <si>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</si>
  <si>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</si>
  <si>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</si>
  <si>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</si>
  <si>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</si>
  <si>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</si>
  <si>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</si>
  <si>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</si>
  <si>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</si>
  <si>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</si>
  <si>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</si>
  <si>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</si>
  <si>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</si>
  <si>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</si>
  <si>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</si>
  <si>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</si>
  <si>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</si>
  <si>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</si>
  <si>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</si>
  <si>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</si>
  <si>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</si>
  <si>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</si>
  <si>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</si>
  <si>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</si>
  <si>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</si>
  <si>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</si>
  <si>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</si>
  <si>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</si>
  <si>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</si>
  <si>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</si>
  <si>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</si>
  <si>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</si>
  <si>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</si>
  <si>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</si>
  <si>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</si>
  <si>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</si>
  <si>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</si>
  <si>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</si>
  <si>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</si>
  <si>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</si>
  <si>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</si>
  <si>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</si>
  <si>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</si>
  <si>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</si>
  <si>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</si>
  <si>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</si>
  <si>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</si>
  <si>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</si>
  <si>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</si>
  <si>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</si>
  <si>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</si>
  <si>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</si>
  <si>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</si>
  <si>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</si>
  <si>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</si>
  <si>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</si>
  <si>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</si>
  <si>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</si>
  <si>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</si>
  <si>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</si>
  <si>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</si>
  <si>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</si>
  <si>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</si>
  <si>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</si>
  <si>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</si>
  <si>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</si>
  <si>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</si>
  <si>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</si>
  <si>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</si>
  <si>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</si>
  <si>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</si>
  <si>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</si>
  <si>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</si>
  <si>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</si>
  <si>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</si>
  <si>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</si>
  <si>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</si>
  <si>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</si>
  <si>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</si>
  <si>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</si>
  <si>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</si>
  <si>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</si>
  <si>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</si>
  <si>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</si>
  <si>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</si>
  <si>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</si>
  <si>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</si>
  <si>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</si>
  <si>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</si>
  <si>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</si>
  <si>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</si>
  <si>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</si>
  <si>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</si>
  <si>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</si>
  <si>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</si>
  <si>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</si>
  <si>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</si>
  <si>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</si>
  <si>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</si>
  <si>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</si>
  <si>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</si>
  <si>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</si>
  <si>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</si>
  <si>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</si>
  <si>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</si>
  <si>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</si>
  <si>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</si>
  <si>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</si>
  <si>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</si>
  <si>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</si>
  <si>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</si>
  <si>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</si>
  <si>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</si>
  <si>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</si>
  <si>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</si>
  <si>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</si>
  <si>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</si>
  <si>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</si>
  <si>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</si>
  <si>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</si>
  <si>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</si>
  <si>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</si>
  <si>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</si>
  <si>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</si>
  <si>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</si>
  <si>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</si>
  <si>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</si>
  <si>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</si>
  <si>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</si>
  <si>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</si>
  <si>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</si>
  <si>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</si>
  <si>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</si>
  <si>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</si>
  <si>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</si>
  <si>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</si>
  <si>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</si>
  <si>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</si>
  <si>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</si>
  <si>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</si>
  <si>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</si>
  <si>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</si>
  <si>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</si>
  <si>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</si>
  <si>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</si>
  <si>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</si>
  <si>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</si>
  <si>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</si>
  <si>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</si>
  <si>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</si>
  <si>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</si>
  <si>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</si>
  <si>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</si>
  <si>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</si>
  <si>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</si>
  <si>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</si>
  <si>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</si>
  <si>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</si>
  <si>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</si>
  <si>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</si>
  <si>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</si>
  <si>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</si>
  <si>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</si>
  <si>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</si>
  <si>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</si>
  <si>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</si>
  <si>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</si>
  <si>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</si>
  <si>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</si>
  <si>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</si>
  <si>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</si>
  <si>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</si>
  <si>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</si>
  <si>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</si>
  <si>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</si>
  <si>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</si>
  <si>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</si>
  <si>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</si>
  <si>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</si>
  <si>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</si>
  <si>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</si>
  <si>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</si>
  <si>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</si>
  <si>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</si>
  <si>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</si>
  <si>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</si>
  <si>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</si>
  <si>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</si>
  <si>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</si>
  <si>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</si>
  <si>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</si>
  <si>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</si>
  <si>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</si>
  <si>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</si>
  <si>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</si>
  <si>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</si>
  <si>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</si>
  <si>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</si>
  <si>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</si>
  <si>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</si>
  <si>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</si>
  <si>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</si>
  <si>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</si>
  <si>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</si>
  <si>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</si>
  <si>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</si>
  <si>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</si>
  <si>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</si>
  <si>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</si>
  <si>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</si>
  <si>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</si>
  <si>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</si>
  <si>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</si>
  <si>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</si>
  <si>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</si>
  <si>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</si>
  <si>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</si>
  <si>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</si>
  <si>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</si>
  <si>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</si>
  <si>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</si>
  <si>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</si>
  <si>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</si>
  <si>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</si>
  <si>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</si>
  <si>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</si>
  <si>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</si>
  <si>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</si>
  <si>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</si>
  <si>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</si>
  <si>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</si>
  <si>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</si>
  <si>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</si>
  <si>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</si>
  <si>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</si>
  <si>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</si>
  <si>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</si>
  <si>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</si>
  <si>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</si>
  <si>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</si>
  <si>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</si>
  <si>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</si>
  <si>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</si>
  <si>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</si>
  <si>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</si>
  <si>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</si>
  <si>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</si>
  <si>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</si>
  <si>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</si>
  <si>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</si>
  <si>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</si>
  <si>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</si>
  <si>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</si>
  <si>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</si>
  <si>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</si>
  <si>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</si>
  <si>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</si>
  <si>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</si>
  <si>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</si>
  <si>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</si>
  <si>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</si>
  <si>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</si>
  <si>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</si>
  <si>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</si>
  <si>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</si>
  <si>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</si>
  <si>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</si>
  <si>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</si>
  <si>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</si>
  <si>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</si>
  <si>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</si>
  <si>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</si>
  <si>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</si>
  <si>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</si>
  <si>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</si>
  <si>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</si>
  <si>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</si>
  <si>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</si>
  <si>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</si>
  <si>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</si>
  <si>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</si>
  <si>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</si>
  <si>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</si>
  <si>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</si>
  <si>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</si>
  <si>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</si>
  <si>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</si>
  <si>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</si>
  <si>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</si>
  <si>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</si>
  <si>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</si>
  <si>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</si>
  <si>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</si>
  <si>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</si>
  <si>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</si>
  <si>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</si>
  <si>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</si>
  <si>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</si>
  <si>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</si>
  <si>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</si>
  <si>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</si>
  <si>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</si>
  <si>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</si>
  <si>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</si>
  <si>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</si>
  <si>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</si>
  <si>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</si>
  <si>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</si>
  <si>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</si>
  <si>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</si>
  <si>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</si>
  <si>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</si>
  <si>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</si>
  <si>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</si>
  <si>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</si>
  <si>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</si>
  <si>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</si>
  <si>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</si>
  <si>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</si>
  <si>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</si>
  <si>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</si>
  <si>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</si>
  <si>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</si>
  <si>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</si>
  <si>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</si>
  <si>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</si>
  <si>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</si>
  <si>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</si>
  <si>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</si>
  <si>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</si>
  <si>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</si>
  <si>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</si>
  <si>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</si>
  <si>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</si>
  <si>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</si>
  <si>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</si>
  <si>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</si>
  <si>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</si>
  <si>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</si>
  <si>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</si>
  <si>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</si>
  <si>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</si>
  <si>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</si>
  <si>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</si>
  <si>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</si>
  <si>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</si>
  <si>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</si>
  <si>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</si>
  <si>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</si>
  <si>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</si>
  <si>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</si>
  <si>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</si>
  <si>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</si>
  <si>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</si>
  <si>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</si>
  <si>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</si>
  <si>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</si>
  <si>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</si>
  <si>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</si>
  <si>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</si>
  <si>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</si>
  <si>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</si>
  <si>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</si>
  <si>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</si>
  <si>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</si>
  <si>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</si>
  <si>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</si>
  <si>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</si>
  <si>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</si>
  <si>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</si>
  <si>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</si>
  <si>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</si>
  <si>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</si>
  <si>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</si>
  <si>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</si>
  <si>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</si>
  <si>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</si>
  <si>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</si>
  <si>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</si>
  <si>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</si>
  <si>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</si>
  <si>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</si>
  <si>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</si>
  <si>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</si>
  <si>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</si>
  <si>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</si>
  <si>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</si>
  <si>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</si>
  <si>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</si>
  <si>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</si>
  <si>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</si>
  <si>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</si>
  <si>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</si>
  <si>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</si>
  <si>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</si>
  <si>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</si>
  <si>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</si>
  <si>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</si>
  <si>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</si>
  <si>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</si>
  <si>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</si>
  <si>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</si>
  <si>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</si>
  <si>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</si>
  <si>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</si>
  <si>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</si>
  <si>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</si>
  <si>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</si>
  <si>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</si>
  <si>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</si>
  <si>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</si>
  <si>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</si>
  <si>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</si>
  <si>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</si>
  <si>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</si>
  <si>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</si>
  <si>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</si>
  <si>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</si>
  <si>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</si>
  <si>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</si>
  <si>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</si>
  <si>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</si>
  <si>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</si>
  <si>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</si>
  <si>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</si>
  <si>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</si>
  <si>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</si>
  <si>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</si>
  <si>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</si>
  <si>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</si>
  <si>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</si>
  <si>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</si>
  <si>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</si>
  <si>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</si>
  <si>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</si>
  <si>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</si>
  <si>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</si>
  <si>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</si>
  <si>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</si>
  <si>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</si>
  <si>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</si>
  <si>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</si>
  <si>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</si>
  <si>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</si>
  <si>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</si>
  <si>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</si>
  <si>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</si>
  <si>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</si>
  <si>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</si>
  <si>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</si>
  <si>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</si>
  <si>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</si>
  <si>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</si>
  <si>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</si>
  <si>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</si>
  <si>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</si>
  <si>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</si>
  <si>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</si>
  <si>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</si>
  <si>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</si>
  <si>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</si>
  <si>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</si>
  <si>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</si>
  <si>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</si>
  <si>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</si>
  <si>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</si>
  <si>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</si>
  <si>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</si>
  <si>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</si>
  <si>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</si>
  <si>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</si>
  <si>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</si>
  <si>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</si>
  <si>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</si>
  <si>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</si>
  <si>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</si>
  <si>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</si>
  <si>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</si>
  <si>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</si>
  <si>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</si>
  <si>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</si>
  <si>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</si>
  <si>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</si>
  <si>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</si>
  <si>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</si>
  <si>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</si>
  <si>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</si>
  <si>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</si>
  <si>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</si>
  <si>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</si>
  <si>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</si>
  <si>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</si>
  <si>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</si>
  <si>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</si>
  <si>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</si>
  <si>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</si>
  <si>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</si>
  <si>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</si>
  <si>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</si>
  <si>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</si>
  <si>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</si>
  <si>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</si>
  <si>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</si>
  <si>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</si>
  <si>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</si>
  <si>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</si>
  <si>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</si>
  <si>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</si>
  <si>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</si>
  <si>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</si>
  <si>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</si>
  <si>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</si>
  <si>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</si>
  <si>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</si>
  <si>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</si>
  <si>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</si>
  <si>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</si>
  <si>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</si>
  <si>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</si>
  <si>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</si>
  <si>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</si>
  <si>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</si>
  <si>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</si>
  <si>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</si>
  <si>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</si>
  <si>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</si>
  <si>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</si>
  <si>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</si>
  <si>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</si>
  <si>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</si>
  <si>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</si>
  <si>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</si>
  <si>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</si>
  <si>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</si>
  <si>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</si>
  <si>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</si>
  <si>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</si>
  <si>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</si>
  <si>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</si>
  <si>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</si>
  <si>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</si>
  <si>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</si>
  <si>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</si>
  <si>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</si>
  <si>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</si>
  <si>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</si>
  <si>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</si>
  <si>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</si>
  <si>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</si>
  <si>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</si>
  <si>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</si>
  <si>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</si>
  <si>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</si>
  <si>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</si>
  <si>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</si>
  <si>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</si>
  <si>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</si>
  <si>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</si>
  <si>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</si>
  <si>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</si>
  <si>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</si>
  <si>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</si>
  <si>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</si>
  <si>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</si>
  <si>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</si>
  <si>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</si>
  <si>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</si>
  <si>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</si>
  <si>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</si>
  <si>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</si>
  <si>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</si>
  <si>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</si>
  <si>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</si>
  <si>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</si>
  <si>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</si>
  <si>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</si>
  <si>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</si>
  <si>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</si>
  <si>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</si>
  <si>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</si>
  <si>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</si>
  <si>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</si>
  <si>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</si>
  <si>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</si>
  <si>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</si>
  <si>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</si>
  <si>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</si>
  <si>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</si>
  <si>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</si>
  <si>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</si>
  <si>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</si>
  <si>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</si>
  <si>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</si>
  <si>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</si>
  <si>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</si>
  <si>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</si>
  <si>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</si>
  <si>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</si>
  <si>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</si>
  <si>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</si>
  <si>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</si>
  <si>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</si>
  <si>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</si>
  <si>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</si>
  <si>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</si>
  <si>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</si>
  <si>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</si>
  <si>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</si>
  <si>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</si>
  <si>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</si>
  <si>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</si>
  <si>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</si>
  <si>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</si>
  <si>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</si>
  <si>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</si>
  <si>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</si>
  <si>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</si>
  <si>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</si>
  <si>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</si>
  <si>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</si>
  <si>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</si>
  <si>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</si>
  <si>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</si>
  <si>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</si>
  <si>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</si>
  <si>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</si>
  <si>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</si>
  <si>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</si>
  <si>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</si>
  <si>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</si>
  <si>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</si>
  <si>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</si>
  <si>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</si>
  <si>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</si>
  <si>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</si>
  <si>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</si>
  <si>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</si>
  <si>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</si>
  <si>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</si>
  <si>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</si>
  <si>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</si>
  <si>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</si>
  <si>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</si>
  <si>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</si>
  <si>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</si>
  <si>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</si>
  <si>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</si>
  <si>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</si>
  <si>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</si>
  <si>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</si>
  <si>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</si>
  <si>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</si>
  <si>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</si>
  <si>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</si>
  <si>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</si>
  <si>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</si>
  <si>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</si>
  <si>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</si>
  <si>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</si>
  <si>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</si>
  <si>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</si>
  <si>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</si>
  <si>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</si>
  <si>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</si>
  <si>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</si>
  <si>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</si>
  <si>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</si>
  <si>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</si>
  <si>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</si>
  <si>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</si>
  <si>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</si>
  <si>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</si>
  <si>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</si>
  <si>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</si>
  <si>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</si>
  <si>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</si>
  <si>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</si>
  <si>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</si>
  <si>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</si>
  <si>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</si>
  <si>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</si>
  <si>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</si>
  <si>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</si>
  <si>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</si>
  <si>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</si>
  <si>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</si>
  <si>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</si>
  <si>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</si>
  <si>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</si>
  <si>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</si>
  <si>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</si>
  <si>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</si>
  <si>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</si>
  <si>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</si>
  <si>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</si>
  <si>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</si>
  <si>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</si>
  <si>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</si>
  <si>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</si>
  <si>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</si>
  <si>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</si>
  <si>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</si>
  <si>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</si>
  <si>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</si>
  <si>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</si>
  <si>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</si>
  <si>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</si>
  <si>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</si>
  <si>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</si>
  <si>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</si>
  <si>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</si>
  <si>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</si>
  <si>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</si>
  <si>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</si>
  <si>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</si>
  <si>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</si>
  <si>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</si>
  <si>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</si>
  <si>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</si>
  <si>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</si>
  <si>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</si>
  <si>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</si>
  <si>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</si>
  <si>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</si>
  <si>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</si>
  <si>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</si>
  <si>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</si>
  <si>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</si>
  <si>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</si>
  <si>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</si>
  <si>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</si>
  <si>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</si>
  <si>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</si>
  <si>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</si>
  <si>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</si>
  <si>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</si>
  <si>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</si>
  <si>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</si>
  <si>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</si>
  <si>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</si>
  <si>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</si>
  <si>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</si>
  <si>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</si>
  <si>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</si>
  <si>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</si>
  <si>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</si>
  <si>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</si>
  <si>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</si>
  <si>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</si>
  <si>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</si>
  <si>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</si>
  <si>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</si>
  <si>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</si>
  <si>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</si>
  <si>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</si>
  <si>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</si>
  <si>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</si>
  <si>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</si>
  <si>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</si>
  <si>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</si>
  <si>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</si>
  <si>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</si>
  <si>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</si>
  <si>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</si>
  <si>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</si>
  <si>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</si>
  <si>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</si>
  <si>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</si>
  <si>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</si>
  <si>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</si>
  <si>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</si>
  <si>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</si>
  <si>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</si>
  <si>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</si>
  <si>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</si>
  <si>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</si>
  <si>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</si>
  <si>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</si>
  <si>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</si>
  <si>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</si>
  <si>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</si>
  <si>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</si>
  <si>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</si>
  <si>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</si>
  <si>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</si>
  <si>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</si>
  <si>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</si>
  <si>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</si>
  <si>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</si>
  <si>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</si>
  <si>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</si>
  <si>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</si>
  <si>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</si>
  <si>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</si>
  <si>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</si>
  <si>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</si>
  <si>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</si>
  <si>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</si>
  <si>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</si>
  <si>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</si>
  <si>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</si>
  <si>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</si>
  <si>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</si>
  <si>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</si>
  <si>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</si>
  <si>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</si>
  <si>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</si>
  <si>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</si>
  <si>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</si>
  <si>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</si>
  <si>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</si>
  <si>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</si>
  <si>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</si>
  <si>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</si>
  <si>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</si>
  <si>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</si>
  <si>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</si>
  <si>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</si>
  <si>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</si>
  <si>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</si>
  <si>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</si>
  <si>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</si>
  <si>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</si>
  <si>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</si>
  <si>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</si>
  <si>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</si>
  <si>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</si>
  <si>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</si>
  <si>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</si>
  <si>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</si>
  <si>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</si>
  <si>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</si>
  <si>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</si>
  <si>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</si>
  <si>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</si>
  <si>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</si>
  <si>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</si>
  <si>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</si>
  <si>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</si>
  <si>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</si>
  <si>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</si>
  <si>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</si>
  <si>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</si>
  <si>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</si>
  <si>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</si>
  <si>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</si>
  <si>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</si>
  <si>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</si>
  <si>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</si>
  <si>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</si>
  <si>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</si>
  <si>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</si>
  <si>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</si>
  <si>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</si>
  <si>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</si>
  <si>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</si>
  <si>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</si>
  <si>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</si>
  <si>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</si>
  <si>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</si>
  <si>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</si>
  <si>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</si>
  <si>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</si>
  <si>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</si>
  <si>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</si>
  <si>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</si>
  <si>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</si>
  <si>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</si>
  <si>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</si>
  <si>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</si>
  <si>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</si>
  <si>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</si>
  <si>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</si>
  <si>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</si>
  <si>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</si>
  <si>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</si>
  <si>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</si>
  <si>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</si>
  <si>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</si>
  <si>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</si>
  <si>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</si>
  <si>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</si>
  <si>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</si>
  <si>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</si>
  <si>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</si>
  <si>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</si>
  <si>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</si>
  <si>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</si>
  <si>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</si>
  <si>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</si>
  <si>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</si>
  <si>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</si>
  <si>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</si>
  <si>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</si>
  <si>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</si>
  <si>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</si>
  <si>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</si>
  <si>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</si>
  <si>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</si>
  <si>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</si>
  <si>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</si>
  <si>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</si>
  <si>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</si>
  <si>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</si>
  <si>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</si>
  <si>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</si>
  <si>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</si>
  <si>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</si>
  <si>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</si>
  <si>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</si>
  <si>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</si>
  <si>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</si>
  <si>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</si>
  <si>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</si>
  <si>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</si>
  <si>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</si>
  <si>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</si>
  <si>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</si>
  <si>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</si>
  <si>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</si>
  <si>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</si>
  <si>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</si>
  <si>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</si>
  <si>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</si>
  <si>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</si>
  <si>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</si>
  <si>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</si>
  <si>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</si>
  <si>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</si>
  <si>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</si>
  <si>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</si>
  <si>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</si>
  <si>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</si>
  <si>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</si>
  <si>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</si>
  <si>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</si>
  <si>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</si>
  <si>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</si>
  <si>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</si>
  <si>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</si>
  <si>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</si>
  <si>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</si>
  <si>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</si>
  <si>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</si>
  <si>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</si>
  <si>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</si>
  <si>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</si>
  <si>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</si>
  <si>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</si>
  <si>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</si>
  <si>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</si>
  <si>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</si>
  <si>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</si>
  <si>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</si>
  <si>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</si>
  <si>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</si>
  <si>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</si>
  <si>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</si>
  <si>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</si>
  <si>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</si>
  <si>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</si>
  <si>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</si>
  <si>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</si>
  <si>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</si>
  <si>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</si>
  <si>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</si>
  <si>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</si>
  <si>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</si>
  <si>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</si>
  <si>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</si>
  <si>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</si>
  <si>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</si>
  <si>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</si>
  <si>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</si>
  <si>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</si>
  <si>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</si>
  <si>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</si>
  <si>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</si>
  <si>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</si>
  <si>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</si>
  <si>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</si>
  <si>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</si>
  <si>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</si>
  <si>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</si>
  <si>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</si>
  <si>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</si>
  <si>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</si>
  <si>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</si>
  <si>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</si>
  <si>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</si>
  <si>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</si>
  <si>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</si>
  <si>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</si>
  <si>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</si>
  <si>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</si>
  <si>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</si>
  <si>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</si>
  <si>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</si>
  <si>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</si>
  <si>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</si>
  <si>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</si>
  <si>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</si>
  <si>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</si>
  <si>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</si>
  <si>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</si>
  <si>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</si>
  <si>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</si>
  <si>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</si>
  <si>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</si>
  <si>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</si>
  <si>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</si>
  <si>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</si>
  <si>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</si>
  <si>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</si>
  <si>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</si>
  <si>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</si>
  <si>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</si>
  <si>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</si>
  <si>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</si>
  <si>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</si>
  <si>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</si>
  <si>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</si>
  <si>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</si>
  <si>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</si>
  <si>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</si>
  <si>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</si>
  <si>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</si>
  <si>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</si>
  <si>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</si>
  <si>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</si>
  <si>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</si>
  <si>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</si>
  <si>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</si>
  <si>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</si>
  <si>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</si>
  <si>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</si>
  <si>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</si>
  <si>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</si>
  <si>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</si>
  <si>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</si>
  <si>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</si>
  <si>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</si>
  <si>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</si>
  <si>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</si>
  <si>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</si>
  <si>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</si>
  <si>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</si>
  <si>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</si>
  <si>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</si>
  <si>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</si>
  <si>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</si>
  <si>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</si>
  <si>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</si>
  <si>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</si>
  <si>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</si>
  <si>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</si>
  <si>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</si>
  <si>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</si>
  <si>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</si>
  <si>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</si>
  <si>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</si>
  <si>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</si>
  <si>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</si>
  <si>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</si>
  <si>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</si>
  <si>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</si>
  <si>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</si>
  <si>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</si>
  <si>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</si>
  <si>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</si>
  <si>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</si>
  <si>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</si>
  <si>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</si>
  <si>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</si>
  <si>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</si>
  <si>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</si>
  <si>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</si>
  <si>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</si>
  <si>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</si>
  <si>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</si>
  <si>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</si>
  <si>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</si>
  <si>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</si>
  <si>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</si>
  <si>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</si>
  <si>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</si>
  <si>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</si>
  <si>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</si>
  <si>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</si>
  <si>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</si>
  <si>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</si>
  <si>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</si>
  <si>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</si>
  <si>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</si>
  <si>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</si>
  <si>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</si>
  <si>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</si>
  <si>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</si>
  <si>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</si>
  <si>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</si>
  <si>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</si>
  <si>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</si>
  <si>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</si>
  <si>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</si>
  <si>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</si>
  <si>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</si>
  <si>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</si>
  <si>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</si>
  <si>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</si>
  <si>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</si>
  <si>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</si>
  <si>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</si>
  <si>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</si>
  <si>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</si>
  <si>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</si>
  <si>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</si>
  <si>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</si>
  <si>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</si>
  <si>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</si>
  <si>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</si>
  <si>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</si>
  <si>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</si>
  <si>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</si>
  <si>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</si>
  <si>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</si>
  <si>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</si>
  <si>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</si>
  <si>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</si>
  <si>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</si>
  <si>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</si>
  <si>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</si>
  <si>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</si>
  <si>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</si>
  <si>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</si>
  <si>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</si>
  <si>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</si>
  <si>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</si>
  <si>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</si>
  <si>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</si>
  <si>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</si>
  <si>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</si>
  <si>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</si>
  <si>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</si>
  <si>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</si>
  <si>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</si>
  <si>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</si>
  <si>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</si>
  <si>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</si>
  <si>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</si>
  <si>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</si>
  <si>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</si>
  <si>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</si>
  <si>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</si>
  <si>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</si>
  <si>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</si>
  <si>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</si>
  <si>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</si>
  <si>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</si>
  <si>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</si>
  <si>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</si>
  <si>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</si>
  <si>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</si>
  <si>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</si>
  <si>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</si>
  <si>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</si>
  <si>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</si>
  <si>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</si>
  <si>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</si>
  <si>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</si>
  <si>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</si>
  <si>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</si>
  <si>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</si>
  <si>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</si>
  <si>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</si>
  <si>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</si>
  <si>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</si>
  <si>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</si>
  <si>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</si>
  <si>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</si>
  <si>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</si>
  <si>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</si>
  <si>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</si>
  <si>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</si>
  <si>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</si>
  <si>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</si>
  <si>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</si>
  <si>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</si>
  <si>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</si>
  <si>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</si>
  <si>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</si>
  <si>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</si>
  <si>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</si>
  <si>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</si>
  <si>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</si>
  <si>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</si>
  <si>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</si>
  <si>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</si>
  <si>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</si>
  <si>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</si>
  <si>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</si>
  <si>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</si>
  <si>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</si>
  <si>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</si>
  <si>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</si>
  <si>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</si>
  <si>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</si>
  <si>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</si>
  <si>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</si>
  <si>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</si>
  <si>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</si>
  <si>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</si>
  <si>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</si>
  <si>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</si>
  <si>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</si>
  <si>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</si>
  <si>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</si>
  <si>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</si>
  <si>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</si>
  <si>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</si>
  <si>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</si>
  <si>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</si>
  <si>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</si>
  <si>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</si>
  <si>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</si>
  <si>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</si>
  <si>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</si>
  <si>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</si>
  <si>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</si>
  <si>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</si>
  <si>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</si>
  <si>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</si>
  <si>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</si>
  <si>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</si>
  <si>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</si>
  <si>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</si>
  <si>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</si>
  <si>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</si>
  <si>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</si>
  <si>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</si>
  <si>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</si>
  <si>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</si>
  <si>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</si>
  <si>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</si>
  <si>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</si>
  <si>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</si>
  <si>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</si>
  <si>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</si>
  <si>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</si>
  <si>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</si>
  <si>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</si>
  <si>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</si>
  <si>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</si>
  <si>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</si>
  <si>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</si>
  <si>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</si>
  <si>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</si>
  <si>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</si>
  <si>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</si>
  <si>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</si>
  <si>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</si>
  <si>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</si>
  <si>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</si>
  <si>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</si>
  <si>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</si>
  <si>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</si>
  <si>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</si>
  <si>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</si>
  <si>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</si>
  <si>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</si>
  <si>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</si>
  <si>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</si>
  <si>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</si>
  <si>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</si>
  <si>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</si>
  <si>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</si>
  <si>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</si>
  <si>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</si>
  <si>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</si>
  <si>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</si>
  <si>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</si>
  <si>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</si>
  <si>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</si>
  <si>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</si>
  <si>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</si>
  <si>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</si>
  <si>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</si>
  <si>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</si>
  <si>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</si>
  <si>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</si>
  <si>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</si>
  <si>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</si>
  <si>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</si>
  <si>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</si>
  <si>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</si>
  <si>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</si>
  <si>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</si>
  <si>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</si>
  <si>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</si>
  <si>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</si>
  <si>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</si>
  <si>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</si>
  <si>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</si>
  <si>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</si>
  <si>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</si>
  <si>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</si>
  <si>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</si>
  <si>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</si>
  <si>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</si>
  <si>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</si>
  <si>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</si>
  <si>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</si>
  <si>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</si>
  <si>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</si>
  <si>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</si>
  <si>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</si>
  <si>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</si>
  <si>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</si>
  <si>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</si>
  <si>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</si>
  <si>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</si>
  <si>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</si>
  <si>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</si>
  <si>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</si>
  <si>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</si>
  <si>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</si>
  <si>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</si>
  <si>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</si>
  <si>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</si>
  <si>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</si>
  <si>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</si>
  <si>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</si>
  <si>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</si>
  <si>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</si>
  <si>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</si>
  <si>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</si>
  <si>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</si>
  <si>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</si>
  <si>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</si>
  <si>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</si>
  <si>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</si>
  <si>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</si>
  <si>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</si>
  <si>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</si>
  <si>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</si>
  <si>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</si>
  <si>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</si>
  <si>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</si>
  <si>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</si>
  <si>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</si>
  <si>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</si>
  <si>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</si>
  <si>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</si>
  <si>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</si>
  <si>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</si>
  <si>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</si>
  <si>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</si>
  <si>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</si>
  <si>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</si>
  <si>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</si>
  <si>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</si>
  <si>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</si>
  <si>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</si>
  <si>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</si>
  <si>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</si>
  <si>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</si>
  <si>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</si>
  <si>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</si>
  <si>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</si>
  <si>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</si>
  <si>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</si>
  <si>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</si>
  <si>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</si>
  <si>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</si>
  <si>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</si>
  <si>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</si>
  <si>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</si>
  <si>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</si>
  <si>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</si>
  <si>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</si>
  <si>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</si>
  <si>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</si>
  <si>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</si>
  <si>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</si>
  <si>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</si>
  <si>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</si>
  <si>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</si>
  <si>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</si>
  <si>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</si>
  <si>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</si>
  <si>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</si>
  <si>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</si>
  <si>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</si>
  <si>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</si>
  <si>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</si>
  <si>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</si>
  <si>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</si>
  <si>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</si>
  <si>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</si>
  <si>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</si>
  <si>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</si>
  <si>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</si>
  <si>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</si>
  <si>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</si>
  <si>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</si>
  <si>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</si>
  <si>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</si>
  <si>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</si>
  <si>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</si>
  <si>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</si>
  <si>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</si>
  <si>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</si>
  <si>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</si>
  <si>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</si>
  <si>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</si>
  <si>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</si>
  <si>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</si>
  <si>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</si>
  <si>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</si>
  <si>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</si>
  <si>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</si>
  <si>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</si>
  <si>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</si>
  <si>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</si>
  <si>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</si>
  <si>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</si>
  <si>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</si>
  <si>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</si>
  <si>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</si>
  <si>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</si>
  <si>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</si>
  <si>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</si>
  <si>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</si>
  <si>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</si>
  <si>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</si>
  <si>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</si>
  <si>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</si>
  <si>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</si>
  <si>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</si>
  <si>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</si>
  <si>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</si>
  <si>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</si>
  <si>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</si>
  <si>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</si>
  <si>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</si>
  <si>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</si>
  <si>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</si>
  <si>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</si>
  <si>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</si>
  <si>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</si>
  <si>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</si>
  <si>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</si>
  <si>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</si>
  <si>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</si>
  <si>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</si>
  <si>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</si>
  <si>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</si>
  <si>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</si>
  <si>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</si>
  <si>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</si>
  <si>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</si>
  <si>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</si>
  <si>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</si>
  <si>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</si>
  <si>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</si>
  <si>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</si>
  <si>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</si>
  <si>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</si>
  <si>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</si>
  <si>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</si>
  <si>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</si>
  <si>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</si>
  <si>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</si>
  <si>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</si>
  <si>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</si>
  <si>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</si>
  <si>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</si>
  <si>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</si>
  <si>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</si>
  <si>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</si>
  <si>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</si>
  <si>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</si>
  <si>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</si>
  <si>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</si>
  <si>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</si>
  <si>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</si>
  <si>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</si>
  <si>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</si>
  <si>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</si>
  <si>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</si>
  <si>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</si>
  <si>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</si>
  <si>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</si>
  <si>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</si>
  <si>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</si>
  <si>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</si>
  <si>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</si>
  <si>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</si>
  <si>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</si>
  <si>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</si>
  <si>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</si>
  <si>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</si>
  <si>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</si>
  <si>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</si>
  <si>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</si>
  <si>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</si>
  <si>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</si>
  <si>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</si>
  <si>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</si>
  <si>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</si>
  <si>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</si>
  <si>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</si>
  <si>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</si>
  <si>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</si>
  <si>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</si>
  <si>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</si>
  <si>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</si>
  <si>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</si>
  <si>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</si>
  <si>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</si>
  <si>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</si>
  <si>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</si>
  <si>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</si>
  <si>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</si>
  <si>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</si>
  <si>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</si>
  <si>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</si>
  <si>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</si>
  <si>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</si>
  <si>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</si>
  <si>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</si>
  <si>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</si>
  <si>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</si>
  <si>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</si>
  <si>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</si>
  <si>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</si>
  <si>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</si>
  <si>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</si>
  <si>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</si>
  <si>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</si>
  <si>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</si>
  <si>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</si>
  <si>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</si>
  <si>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</si>
  <si>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</si>
  <si>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</si>
  <si>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</si>
  <si>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</si>
  <si>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</si>
  <si>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</si>
  <si>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</si>
  <si>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</si>
  <si>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</si>
  <si>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</si>
  <si>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</si>
  <si>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</si>
  <si>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</si>
  <si>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</si>
  <si>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</si>
  <si>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</si>
  <si>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</si>
  <si>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</si>
  <si>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</si>
  <si>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</si>
  <si>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</si>
  <si>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</si>
  <si>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</si>
  <si>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</si>
  <si>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</si>
  <si>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</si>
  <si>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</si>
  <si>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</si>
  <si>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</si>
  <si>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</si>
  <si>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</si>
  <si>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</si>
  <si>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</si>
  <si>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</si>
  <si>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</si>
  <si>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</si>
  <si>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</si>
  <si>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</si>
  <si>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</si>
  <si>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</si>
  <si>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</si>
  <si>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</si>
  <si>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</si>
  <si>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</si>
  <si>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</si>
  <si>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</si>
  <si>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</si>
  <si>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</si>
  <si>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</si>
  <si>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</si>
  <si>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</si>
  <si>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</si>
  <si>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</si>
  <si>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</si>
  <si>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</si>
  <si>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</si>
  <si>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</si>
  <si>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</si>
  <si>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</si>
  <si>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</si>
  <si>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</si>
  <si>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</si>
  <si>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</si>
  <si>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</si>
  <si>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</si>
  <si>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</si>
  <si>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</si>
  <si>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</si>
  <si>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</si>
  <si>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</si>
  <si>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</si>
  <si>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</si>
  <si>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</si>
  <si>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</si>
  <si>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</si>
  <si>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</si>
  <si>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</si>
  <si>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</si>
  <si>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</si>
  <si>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</si>
  <si>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</si>
  <si>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</si>
  <si>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</si>
  <si>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</si>
  <si>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</si>
  <si>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</si>
  <si>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</si>
  <si>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</si>
  <si>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</si>
  <si>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</si>
  <si>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</si>
  <si>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</si>
  <si>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</si>
  <si>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</si>
  <si>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</si>
  <si>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</si>
  <si>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</si>
  <si>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</si>
  <si>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</si>
  <si>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</si>
  <si>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</si>
  <si>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</si>
  <si>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</si>
  <si>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</si>
  <si>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</si>
  <si>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</si>
  <si>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</si>
  <si>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</si>
  <si>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</si>
  <si>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</si>
  <si>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</si>
  <si>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</si>
  <si>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</si>
  <si>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</si>
  <si>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</si>
  <si>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</si>
  <si>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</si>
  <si>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</si>
  <si>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</si>
  <si>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</si>
  <si>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</si>
  <si>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</si>
  <si>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</si>
  <si>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</si>
  <si>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</si>
  <si>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</si>
  <si>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</si>
  <si>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</si>
  <si>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</si>
  <si>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</si>
  <si>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</si>
  <si>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</si>
  <si>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</si>
  <si>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</si>
  <si>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</si>
  <si>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</si>
  <si>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</si>
  <si>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</si>
  <si>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</si>
  <si>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</si>
  <si>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</si>
  <si>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</si>
  <si>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</si>
  <si>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</si>
  <si>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</si>
  <si>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</si>
  <si>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</si>
  <si>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</si>
  <si>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</si>
  <si>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</si>
  <si>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</si>
  <si>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</si>
  <si>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</si>
  <si>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</si>
  <si>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</si>
  <si>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</si>
  <si>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</si>
  <si>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</si>
  <si>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</si>
  <si>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</si>
  <si>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</si>
  <si>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</si>
  <si>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</si>
  <si>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</si>
  <si>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</si>
  <si>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</si>
  <si>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</si>
  <si>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</si>
  <si>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</si>
  <si>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</si>
  <si>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</si>
  <si>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</si>
  <si>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</si>
  <si>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</si>
  <si>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</si>
  <si>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</si>
  <si>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</si>
  <si>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</si>
  <si>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</si>
  <si>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</si>
  <si>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</si>
  <si>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</si>
  <si>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</si>
  <si>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</si>
  <si>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</si>
  <si>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</si>
  <si>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</si>
  <si>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</si>
  <si>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</si>
  <si>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</si>
  <si>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</si>
  <si>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</si>
  <si>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</si>
  <si>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</si>
  <si>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</si>
  <si>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</si>
  <si>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</si>
  <si>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</si>
  <si>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</si>
  <si>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</si>
  <si>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</si>
  <si>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</si>
  <si>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</si>
  <si>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</si>
  <si>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</si>
  <si>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</si>
  <si>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</si>
  <si>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</si>
  <si>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</si>
  <si>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</si>
  <si>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</si>
  <si>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</si>
  <si>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</si>
  <si>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</si>
  <si>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</si>
  <si>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</si>
  <si>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</si>
  <si>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</si>
  <si>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</si>
  <si>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</si>
  <si>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</si>
  <si>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</si>
  <si>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</si>
  <si>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</si>
  <si>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</si>
  <si>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</si>
  <si>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</si>
  <si>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</si>
  <si>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</si>
  <si>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</si>
  <si>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</si>
  <si>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</si>
  <si>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</si>
  <si>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</si>
  <si>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</si>
  <si>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</si>
  <si>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</si>
  <si>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</si>
  <si>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</si>
  <si>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</si>
  <si>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</si>
  <si>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</si>
  <si>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</si>
  <si>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</si>
  <si>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</si>
  <si>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</si>
  <si>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</si>
  <si>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</si>
  <si>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</si>
  <si>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</si>
  <si>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</si>
  <si>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</si>
  <si>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</si>
  <si>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</si>
  <si>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</si>
  <si>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</si>
  <si>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</si>
  <si>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</si>
  <si>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</si>
  <si>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</si>
  <si>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</si>
  <si>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</si>
  <si>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</si>
  <si>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</si>
  <si>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</si>
  <si>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</si>
  <si>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</si>
  <si>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</si>
  <si>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</si>
  <si>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</si>
  <si>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</si>
  <si>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</si>
  <si>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</si>
  <si>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</si>
  <si>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</si>
  <si>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</si>
  <si>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</si>
  <si>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</si>
  <si>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</si>
  <si>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</si>
  <si>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</si>
  <si>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</si>
  <si>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</si>
  <si>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</si>
  <si>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</si>
  <si>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</si>
  <si>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</si>
  <si>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</si>
  <si>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</si>
  <si>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</si>
  <si>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</si>
  <si>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</si>
  <si>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</si>
  <si>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</si>
  <si>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</si>
  <si>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</si>
  <si>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</si>
  <si>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</si>
  <si>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</si>
  <si>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</si>
  <si>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</si>
  <si>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</si>
  <si>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</si>
  <si>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</si>
  <si>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</si>
  <si>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</si>
  <si>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</si>
  <si>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</si>
  <si>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</si>
  <si>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</si>
  <si>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</si>
  <si>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</si>
  <si>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</si>
  <si>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</si>
  <si>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</si>
  <si>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</si>
  <si>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</si>
  <si>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</si>
  <si>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</si>
  <si>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</si>
  <si>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</si>
  <si>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</si>
  <si>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</si>
  <si>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</si>
  <si>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</si>
  <si>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</si>
  <si>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</si>
  <si>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</si>
  <si>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</si>
  <si>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</si>
  <si>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</si>
  <si>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</si>
  <si>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</si>
  <si>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</si>
  <si>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</si>
  <si>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</si>
  <si>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</si>
  <si>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</si>
  <si>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</si>
  <si>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</si>
  <si>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</si>
  <si>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</si>
  <si>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</si>
  <si>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</si>
  <si>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</si>
  <si>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</si>
  <si>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</si>
  <si>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</si>
  <si>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</si>
  <si>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</si>
  <si>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</si>
  <si>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</si>
  <si>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</si>
  <si>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</si>
  <si>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</si>
  <si>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</si>
  <si>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</si>
  <si>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</si>
  <si>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</si>
  <si>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</si>
  <si>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</si>
  <si>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</si>
  <si>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</si>
  <si>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</si>
  <si>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</si>
  <si>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</si>
  <si>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</si>
  <si>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</si>
  <si>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</si>
  <si>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</si>
  <si>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</si>
  <si>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</si>
  <si>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</si>
  <si>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</si>
  <si>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</si>
  <si>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</si>
  <si>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</si>
  <si>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</si>
  <si>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</si>
  <si>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</si>
  <si>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</si>
  <si>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</si>
  <si>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</si>
  <si>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</si>
  <si>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</si>
  <si>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</si>
  <si>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</si>
  <si>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</si>
  <si>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</si>
  <si>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</si>
  <si>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</si>
  <si>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</si>
  <si>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</si>
  <si>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</si>
  <si>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</si>
  <si>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</si>
  <si>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</si>
  <si>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</si>
  <si>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</si>
  <si>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</si>
  <si>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</si>
  <si>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</si>
  <si>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</si>
  <si>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</si>
  <si>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</si>
  <si>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</si>
  <si>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</si>
  <si>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</si>
  <si>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</si>
  <si>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</si>
  <si>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</si>
  <si>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</si>
  <si>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</si>
  <si>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</si>
  <si>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</si>
  <si>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</si>
  <si>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</si>
  <si>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</si>
  <si>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</si>
  <si>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</si>
  <si>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</si>
  <si>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</si>
  <si>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</si>
  <si>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</si>
  <si>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</si>
  <si>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</si>
  <si>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</si>
  <si>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</si>
  <si>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</si>
  <si>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</si>
  <si>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</si>
  <si>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</si>
  <si>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</si>
  <si>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</si>
  <si>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</si>
  <si>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</si>
  <si>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</si>
  <si>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</si>
  <si>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</si>
  <si>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</si>
  <si>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</si>
  <si>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</si>
  <si>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</si>
  <si>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</si>
  <si>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</si>
  <si>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</si>
  <si>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</si>
  <si>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</si>
  <si>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</si>
  <si>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</si>
  <si>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</si>
  <si>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</si>
  <si>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</si>
  <si>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</si>
  <si>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</si>
  <si>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</si>
  <si>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</si>
  <si>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</si>
  <si>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</si>
  <si>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</si>
  <si>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</si>
  <si>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</si>
  <si>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</si>
  <si>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</si>
  <si>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</si>
  <si>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</si>
  <si>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</si>
  <si>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</si>
  <si>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</si>
  <si>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</si>
  <si>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</si>
  <si>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</si>
  <si>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</si>
  <si>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</si>
  <si>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</si>
  <si>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</si>
  <si>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</si>
  <si>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</si>
  <si>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</si>
  <si>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</si>
  <si>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</si>
  <si>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</si>
  <si>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</si>
  <si>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</si>
  <si>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</si>
  <si>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</si>
  <si>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</si>
  <si>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</si>
  <si>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</si>
  <si>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</si>
  <si>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</si>
  <si>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</si>
  <si>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</si>
  <si>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</si>
  <si>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</si>
  <si>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</si>
  <si>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</si>
  <si>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</si>
  <si>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</si>
  <si>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</si>
  <si>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</si>
  <si>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</si>
  <si>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</si>
  <si>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</si>
  <si>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</si>
  <si>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</si>
  <si>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</si>
  <si>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</si>
  <si>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</si>
  <si>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</si>
  <si>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</si>
  <si>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</si>
  <si>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</si>
  <si>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</si>
  <si>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</si>
  <si>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</si>
  <si>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</si>
  <si>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</si>
  <si>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</si>
  <si>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</si>
  <si>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</si>
  <si>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</si>
  <si>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</si>
  <si>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</si>
  <si>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</si>
  <si>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</si>
  <si>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</si>
  <si>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</si>
  <si>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</si>
  <si>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</si>
  <si>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</si>
  <si>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</si>
  <si>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</si>
  <si>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</si>
  <si>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</si>
  <si>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</si>
  <si>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</si>
  <si>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</si>
  <si>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</si>
  <si>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</si>
  <si>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</si>
  <si>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</si>
  <si>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</si>
  <si>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</si>
  <si>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</si>
  <si>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</si>
  <si>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</si>
  <si>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</si>
  <si>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</si>
  <si>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</si>
  <si>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</si>
  <si>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</si>
  <si>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</si>
  <si>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</si>
  <si>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</si>
  <si>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</si>
  <si>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</si>
  <si>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</si>
  <si>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</si>
  <si>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</si>
  <si>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</si>
  <si>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</si>
  <si>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</si>
  <si>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</si>
  <si>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</si>
  <si>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</si>
  <si>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</si>
  <si>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</si>
  <si>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</si>
  <si>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</si>
  <si>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</si>
  <si>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</si>
  <si>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</si>
  <si>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</si>
  <si>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</si>
  <si>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</si>
  <si>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</si>
  <si>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</si>
  <si>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</si>
  <si>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</si>
  <si>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</si>
  <si>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</si>
  <si>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</si>
  <si>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</si>
  <si>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</si>
  <si>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</si>
  <si>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</si>
  <si>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</si>
  <si>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</si>
  <si>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</si>
  <si>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</si>
  <si>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</si>
  <si>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</si>
  <si>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</si>
  <si>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</si>
  <si>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</si>
  <si>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</si>
  <si>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</si>
  <si>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</si>
  <si>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</si>
  <si>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</si>
  <si>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</si>
  <si>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</si>
  <si>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</si>
  <si>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</si>
  <si>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</si>
  <si>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</si>
  <si>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</si>
  <si>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</si>
  <si>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</si>
  <si>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</si>
  <si>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</si>
  <si>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</si>
  <si>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</si>
  <si>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</si>
  <si>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</si>
  <si>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</si>
  <si>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</si>
  <si>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</si>
  <si>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</si>
  <si>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</si>
  <si>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</si>
  <si>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</si>
  <si>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</si>
  <si>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</si>
  <si>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</si>
  <si>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</si>
  <si>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</si>
  <si>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</si>
  <si>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</si>
  <si>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</si>
  <si>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</si>
  <si>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</si>
  <si>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</si>
  <si>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</si>
  <si>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</si>
  <si>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</si>
  <si>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</si>
  <si>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</si>
  <si>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</si>
  <si>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</si>
  <si>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</si>
  <si>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</si>
  <si>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</si>
  <si>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</si>
  <si>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</si>
  <si>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</si>
  <si>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</si>
  <si>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</si>
  <si>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</si>
  <si>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</si>
  <si>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</si>
  <si>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</si>
  <si>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</si>
  <si>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</si>
  <si>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</si>
  <si>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</si>
  <si>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</si>
  <si>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</si>
  <si>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</si>
  <si>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</si>
  <si>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</si>
  <si>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</si>
  <si>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</si>
  <si>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</si>
  <si>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</si>
  <si>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</si>
  <si>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</si>
  <si>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</si>
  <si>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</si>
  <si>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</si>
  <si>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</si>
  <si>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</si>
  <si>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</si>
  <si>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</si>
  <si>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</si>
  <si>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</si>
  <si>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</si>
  <si>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</si>
  <si>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</si>
  <si>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</si>
  <si>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</si>
  <si>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</si>
  <si>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</si>
  <si>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</si>
  <si>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</si>
  <si>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</si>
  <si>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</si>
  <si>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</si>
  <si>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</si>
  <si>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</si>
  <si>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</si>
  <si>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</si>
  <si>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</si>
  <si>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</si>
  <si>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</si>
  <si>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</si>
  <si>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</si>
  <si>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</si>
  <si>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</si>
  <si>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</si>
  <si>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</si>
  <si>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</si>
  <si>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</si>
  <si>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</si>
  <si>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</si>
  <si>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</si>
  <si>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</si>
  <si>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</si>
  <si>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</si>
  <si>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</si>
  <si>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</si>
  <si>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</si>
  <si>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</si>
  <si>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</si>
  <si>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</si>
  <si>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</si>
  <si>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</si>
  <si>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</si>
  <si>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</si>
  <si>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</si>
  <si>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</si>
  <si>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</si>
  <si>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</si>
  <si>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</si>
  <si>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</si>
  <si>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</si>
  <si>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</si>
  <si>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</si>
  <si>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</si>
  <si>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</si>
  <si>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</si>
  <si>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</si>
  <si>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</si>
  <si>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</si>
  <si>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</si>
  <si>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</si>
  <si>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</si>
  <si>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</si>
  <si>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</si>
  <si>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</si>
  <si>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</si>
  <si>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</si>
  <si>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</si>
  <si>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</si>
  <si>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</si>
  <si>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</si>
  <si>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</si>
  <si>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</si>
  <si>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</si>
  <si>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</si>
  <si>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</si>
  <si>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</si>
  <si>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</si>
  <si>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</si>
  <si>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</si>
  <si>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</si>
  <si>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</si>
  <si>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</si>
  <si>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</si>
  <si>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</si>
  <si>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</si>
  <si>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</si>
  <si>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</si>
  <si>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</si>
  <si>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</si>
  <si>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</si>
  <si>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</si>
  <si>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</si>
  <si>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</si>
  <si>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</si>
  <si>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</si>
  <si>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</si>
  <si>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</si>
  <si>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</si>
  <si>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</si>
  <si>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</si>
  <si>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</si>
  <si>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</si>
  <si>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</si>
  <si>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</si>
  <si>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</si>
  <si>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</si>
  <si>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</si>
  <si>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</si>
  <si>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</si>
  <si>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</si>
  <si>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</si>
  <si>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</si>
  <si>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</si>
  <si>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</si>
  <si>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</si>
  <si>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</si>
  <si>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</si>
  <si>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</si>
  <si>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</si>
  <si>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</si>
  <si>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</si>
  <si>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</si>
  <si>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</si>
  <si>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</si>
  <si>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</si>
  <si>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</si>
  <si>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</si>
  <si>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</si>
  <si>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</si>
  <si>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</si>
  <si>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</si>
  <si>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</si>
  <si>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</si>
  <si>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</si>
  <si>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</si>
  <si>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</si>
  <si>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</si>
  <si>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</si>
  <si>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</si>
  <si>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</si>
  <si>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</si>
  <si>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</si>
  <si>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</si>
  <si>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</si>
  <si>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</si>
  <si>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</si>
  <si>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</si>
  <si>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</si>
  <si>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</si>
  <si>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</si>
  <si>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</si>
  <si>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</si>
  <si>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</si>
  <si>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</si>
  <si>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</si>
  <si>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</si>
  <si>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</si>
  <si>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</si>
  <si>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</si>
  <si>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</si>
  <si>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</si>
  <si>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</si>
  <si>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</si>
  <si>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</si>
  <si>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</si>
  <si>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</si>
  <si>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</si>
  <si>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</si>
  <si>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</si>
  <si>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</si>
  <si>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</si>
  <si>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</si>
  <si>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</si>
  <si>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</si>
  <si>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</si>
  <si>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</si>
  <si>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</si>
  <si>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</si>
  <si>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</si>
  <si>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</si>
  <si>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</si>
  <si>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</si>
  <si>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</si>
  <si>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</si>
  <si>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</si>
  <si>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</si>
  <si>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</si>
  <si>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</si>
  <si>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</si>
  <si>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</si>
  <si>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</si>
  <si>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</si>
  <si>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</si>
  <si>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</si>
  <si>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</si>
  <si>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</si>
  <si>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</si>
  <si>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</si>
  <si>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</si>
  <si>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</si>
  <si>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</si>
  <si>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</si>
  <si>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</si>
  <si>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</si>
  <si>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</si>
  <si>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</si>
  <si>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</si>
  <si>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</si>
  <si>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</si>
  <si>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</si>
  <si>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</si>
  <si>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</si>
  <si>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</si>
  <si>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</si>
  <si>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</si>
  <si>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</si>
  <si>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</si>
  <si>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</si>
  <si>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</si>
  <si>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</si>
  <si>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</si>
  <si>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</si>
  <si>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</si>
  <si>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</si>
  <si>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</si>
  <si>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</si>
  <si>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</si>
  <si>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</si>
  <si>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</si>
  <si>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</si>
  <si>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</si>
  <si>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</si>
  <si>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</si>
  <si>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</si>
  <si>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</si>
  <si>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</si>
  <si>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</si>
  <si>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</si>
  <si>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</si>
  <si>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</si>
  <si>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</si>
  <si>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</si>
  <si>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</si>
  <si>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</si>
  <si>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</si>
  <si>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</si>
  <si>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</si>
  <si>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</si>
  <si>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</si>
  <si>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</si>
  <si>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</si>
  <si>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</si>
  <si>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</si>
  <si>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</si>
  <si>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</si>
  <si>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</si>
  <si>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</si>
  <si>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</si>
  <si>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</si>
  <si>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</si>
  <si>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</si>
  <si>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</si>
  <si>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</si>
  <si>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</si>
  <si>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</si>
  <si>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</si>
  <si>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</si>
  <si>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</si>
  <si>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</si>
  <si>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</si>
  <si>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</si>
  <si>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</si>
  <si>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</si>
  <si>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</si>
  <si>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</si>
  <si>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</si>
  <si>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</si>
  <si>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</si>
  <si>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</si>
  <si>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</si>
  <si>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</si>
  <si>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</si>
  <si>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</si>
  <si>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</si>
  <si>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</si>
  <si>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</si>
  <si>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</si>
  <si>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</si>
  <si>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</si>
  <si>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</si>
  <si>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</si>
  <si>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</si>
  <si>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</si>
  <si>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</si>
  <si>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</si>
  <si>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</si>
  <si>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</si>
  <si>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</si>
  <si>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</si>
  <si>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</si>
  <si>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</si>
  <si>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</si>
  <si>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</si>
  <si>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</si>
  <si>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</si>
  <si>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</si>
  <si>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</si>
  <si>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</si>
  <si>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</si>
  <si>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</si>
  <si>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</si>
  <si>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</si>
  <si>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</si>
  <si>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</si>
  <si>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</si>
  <si>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</si>
  <si>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</si>
  <si>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</si>
  <si>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</si>
  <si>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</si>
  <si>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</si>
  <si>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</si>
  <si>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</si>
  <si>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</si>
  <si>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</si>
  <si>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</si>
  <si>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</si>
  <si>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</si>
  <si>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</si>
  <si>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</si>
  <si>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</si>
  <si>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</si>
  <si>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</si>
  <si>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</si>
  <si>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</si>
  <si>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</si>
  <si>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</si>
  <si>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</si>
  <si>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</si>
  <si>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</si>
  <si>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</si>
  <si>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</si>
  <si>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</si>
  <si>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</si>
  <si>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</si>
  <si>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</si>
  <si>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</si>
  <si>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</si>
  <si>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</si>
  <si>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</si>
  <si>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</si>
  <si>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</si>
  <si>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</si>
  <si>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</si>
  <si>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</si>
  <si>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</si>
  <si>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</si>
  <si>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</si>
  <si>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</si>
  <si>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</si>
  <si>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</si>
  <si>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</si>
  <si>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</si>
  <si>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</si>
  <si>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</si>
  <si>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</si>
  <si>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</si>
  <si>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</si>
  <si>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</si>
  <si>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</si>
  <si>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</si>
  <si>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</si>
  <si>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</si>
  <si>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</si>
  <si>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</si>
  <si>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</si>
  <si>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</si>
  <si>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</si>
  <si>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</si>
  <si>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</si>
  <si>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</si>
  <si>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</si>
  <si>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</si>
  <si>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</si>
  <si>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</si>
  <si>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</si>
  <si>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</si>
  <si>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</si>
  <si>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</si>
  <si>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</si>
  <si>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</si>
  <si>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</si>
  <si>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</si>
  <si>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</si>
  <si>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</si>
  <si>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</si>
  <si>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</si>
  <si>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</si>
  <si>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</si>
  <si>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</si>
  <si>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</si>
  <si>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</si>
  <si>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</si>
  <si>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</si>
  <si>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</si>
  <si>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</si>
  <si>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</si>
  <si>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</si>
  <si>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</si>
  <si>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</si>
  <si>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</si>
  <si>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</si>
  <si>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</si>
  <si>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</si>
  <si>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</si>
  <si>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</si>
  <si>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</si>
  <si>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</si>
  <si>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</si>
  <si>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</si>
  <si>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</si>
  <si>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</si>
  <si>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</si>
  <si>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</si>
  <si>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</si>
  <si>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</si>
  <si>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</si>
  <si>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</si>
  <si>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</si>
  <si>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</si>
  <si>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</si>
  <si>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</si>
  <si>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</si>
  <si>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</si>
  <si>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</si>
  <si>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</si>
  <si>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</si>
  <si>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</si>
  <si>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</si>
  <si>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</si>
  <si>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</si>
  <si>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</si>
  <si>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</si>
  <si>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</si>
  <si>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</si>
  <si>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</si>
  <si>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</si>
  <si>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</si>
  <si>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</si>
  <si>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</si>
  <si>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</si>
  <si>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</si>
  <si>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</si>
  <si>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</si>
  <si>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</si>
  <si>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</si>
  <si>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</si>
  <si>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</si>
  <si>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</si>
  <si>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</si>
  <si>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</si>
  <si>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</si>
  <si>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</si>
  <si>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</si>
  <si>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</si>
  <si>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</si>
  <si>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</si>
  <si>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</si>
  <si>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</si>
  <si>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</si>
  <si>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</si>
  <si>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</si>
  <si>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</si>
  <si>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</si>
  <si>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</si>
  <si>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</si>
  <si>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</si>
  <si>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</si>
  <si>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</si>
  <si>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</si>
  <si>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</si>
  <si>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</si>
  <si>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</si>
  <si>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</si>
  <si>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</si>
  <si>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</si>
  <si>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</si>
  <si>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</si>
  <si>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</si>
  <si>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</si>
  <si>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</si>
  <si>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</si>
  <si>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</si>
  <si>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</si>
  <si>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</si>
  <si>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</si>
  <si>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</si>
  <si>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</si>
  <si>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</si>
  <si>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</si>
  <si>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</si>
  <si>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</si>
  <si>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</si>
  <si>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</si>
  <si>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</si>
  <si>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</si>
  <si>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</si>
  <si>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</si>
  <si>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</si>
  <si>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</si>
  <si>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</si>
  <si>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</si>
  <si>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</si>
  <si>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</si>
  <si>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</si>
  <si>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</si>
  <si>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</si>
  <si>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</si>
  <si>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</si>
  <si>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</si>
  <si>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</si>
  <si>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</si>
  <si>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</si>
  <si>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</si>
  <si>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</si>
  <si>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</si>
  <si>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</si>
  <si>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</si>
  <si>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</si>
  <si>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</si>
  <si>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</si>
  <si>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</si>
  <si>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</si>
  <si>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</si>
  <si>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</si>
  <si>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</si>
  <si>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</si>
  <si>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</si>
  <si>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</si>
  <si>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</si>
  <si>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</si>
  <si>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</si>
  <si>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</si>
  <si>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</si>
  <si>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</si>
  <si>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</si>
  <si>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</si>
  <si>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</si>
  <si>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</si>
  <si>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</si>
  <si>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</si>
  <si>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</si>
  <si>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</si>
  <si>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</si>
  <si>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</si>
  <si>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</si>
  <si>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</si>
  <si>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</si>
  <si>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</si>
  <si>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</si>
  <si>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</si>
  <si>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</si>
  <si>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</si>
  <si>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</si>
  <si>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</si>
  <si>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</si>
  <si>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</si>
  <si>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</si>
  <si>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</si>
  <si>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</si>
  <si>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</si>
  <si>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</si>
  <si>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</si>
  <si>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</si>
  <si>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</si>
  <si>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</si>
  <si>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</si>
  <si>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</si>
  <si>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</si>
  <si>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</si>
  <si>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</si>
  <si>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</si>
  <si>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</si>
  <si>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</si>
  <si>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</si>
  <si>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</si>
  <si>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</si>
  <si>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</si>
  <si>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</si>
  <si>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</si>
  <si>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</si>
  <si>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</si>
  <si>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</si>
  <si>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</si>
  <si>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</si>
  <si>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</si>
  <si>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</si>
  <si>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</si>
  <si>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</si>
  <si>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</si>
  <si>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</si>
  <si>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</si>
  <si>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</si>
  <si>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</si>
  <si>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</si>
  <si>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</si>
  <si>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</si>
  <si>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</si>
  <si>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</si>
  <si>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</si>
  <si>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</si>
  <si>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</si>
  <si>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</si>
  <si>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</si>
  <si>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</si>
  <si>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</si>
  <si>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</si>
  <si>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</si>
  <si>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</si>
  <si>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</si>
  <si>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</si>
  <si>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</si>
  <si>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</si>
  <si>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</si>
  <si>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</si>
  <si>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</si>
  <si>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</si>
  <si>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</si>
  <si>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</si>
  <si>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</si>
  <si>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</si>
  <si>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</si>
  <si>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</si>
  <si>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</si>
  <si>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</si>
  <si>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</si>
  <si>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</si>
  <si>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</si>
  <si>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</si>
  <si>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</si>
  <si>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</si>
  <si>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</si>
  <si>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</si>
  <si>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</si>
  <si>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</si>
  <si>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</si>
  <si>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</si>
  <si>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</si>
  <si>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</si>
  <si>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</si>
  <si>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</si>
  <si>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</si>
  <si>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</si>
  <si>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</si>
  <si>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</si>
  <si>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</si>
  <si>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</si>
  <si>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</si>
  <si>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</si>
  <si>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</si>
  <si>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</si>
  <si>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</si>
  <si>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</si>
  <si>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</si>
  <si>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</si>
  <si>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</si>
  <si>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</si>
  <si>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</si>
  <si>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</si>
  <si>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</si>
  <si>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</si>
  <si>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</si>
  <si>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</si>
  <si>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</si>
  <si>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</si>
  <si>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</si>
  <si>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</si>
  <si>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</si>
  <si>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</si>
  <si>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</si>
  <si>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</si>
  <si>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</si>
  <si>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</si>
  <si>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</si>
  <si>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</si>
  <si>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</si>
  <si>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</si>
  <si>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</si>
  <si>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</si>
  <si>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</si>
  <si>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</si>
  <si>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</si>
  <si>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</si>
  <si>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</si>
  <si>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</si>
  <si>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</si>
  <si>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</si>
  <si>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</si>
  <si>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</si>
  <si>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</si>
  <si>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</si>
  <si>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</si>
  <si>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</si>
  <si>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</si>
  <si>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</si>
  <si>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</si>
  <si>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</si>
  <si>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</si>
  <si>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</si>
  <si>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</si>
  <si>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</si>
  <si>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</si>
  <si>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</si>
  <si>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</si>
  <si>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</si>
  <si>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</si>
  <si>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</si>
  <si>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</si>
  <si>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</si>
  <si>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</si>
  <si>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</si>
  <si>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</si>
  <si>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</si>
  <si>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</si>
  <si>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</si>
  <si>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</si>
  <si>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</si>
  <si>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</si>
  <si>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</si>
  <si>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</si>
  <si>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</si>
  <si>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</si>
  <si>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</si>
  <si>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</si>
  <si>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</si>
  <si>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</si>
  <si>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</si>
  <si>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</si>
  <si>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</si>
  <si>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</si>
  <si>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</si>
  <si>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</si>
  <si>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</si>
  <si>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</si>
  <si>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</si>
  <si>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</si>
  <si>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</si>
  <si>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</si>
  <si>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</si>
  <si>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</si>
  <si>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</si>
  <si>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</si>
  <si>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</si>
  <si>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</si>
  <si>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</si>
  <si>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</si>
  <si>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</si>
  <si>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</si>
  <si>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</si>
  <si>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</si>
  <si>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</si>
  <si>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</si>
  <si>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</si>
  <si>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</si>
  <si>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</si>
  <si>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</si>
  <si>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</si>
  <si>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</si>
  <si>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</si>
  <si>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</si>
  <si>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</si>
  <si>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</si>
  <si>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</si>
  <si>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</si>
  <si>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</si>
  <si>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</si>
  <si>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</si>
  <si>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</si>
  <si>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</si>
  <si>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</si>
  <si>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</si>
  <si>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</si>
  <si>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</si>
  <si>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</si>
  <si>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</si>
  <si>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</si>
  <si>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</si>
  <si>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</si>
  <si>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</si>
  <si>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</si>
  <si>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</si>
  <si>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</si>
  <si>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</si>
  <si>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</si>
  <si>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</si>
  <si>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</si>
  <si>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</si>
  <si>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</si>
  <si>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</si>
  <si>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</si>
  <si>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</si>
  <si>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</si>
  <si>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</si>
  <si>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</si>
  <si>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</si>
  <si>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</si>
  <si>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</si>
  <si>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</si>
  <si>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</si>
  <si>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</si>
  <si>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</si>
  <si>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</si>
  <si>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</si>
  <si>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</si>
  <si>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</si>
  <si>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</si>
  <si>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</si>
  <si>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</si>
  <si>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</si>
  <si>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</si>
  <si>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</si>
  <si>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</si>
  <si>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</si>
  <si>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</si>
  <si>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</si>
  <si>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</si>
  <si>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</si>
  <si>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</si>
  <si>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</si>
  <si>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</si>
  <si>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</si>
  <si>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</si>
  <si>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</si>
  <si>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</si>
  <si>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</si>
  <si>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</si>
  <si>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</si>
  <si>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</si>
  <si>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</si>
  <si>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</si>
  <si>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</si>
  <si>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</si>
  <si>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</si>
  <si>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</si>
  <si>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</si>
  <si>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</si>
  <si>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</si>
  <si>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</si>
  <si>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</si>
  <si>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</si>
  <si>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</si>
  <si>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</si>
  <si>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</si>
  <si>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</si>
  <si>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</si>
  <si>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</si>
  <si>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</si>
  <si>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</si>
  <si>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</si>
  <si>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</si>
  <si>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</si>
  <si>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</si>
  <si>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</si>
  <si>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</si>
  <si>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</si>
  <si>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</si>
  <si>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</si>
  <si>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</si>
  <si>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</si>
  <si>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</si>
  <si>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</si>
  <si>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</si>
  <si>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</si>
  <si>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</si>
  <si>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</si>
  <si>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</si>
  <si>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</si>
  <si>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</si>
  <si>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</si>
  <si>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</si>
  <si>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</si>
  <si>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</si>
  <si>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</si>
  <si>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</si>
  <si>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</si>
  <si>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</si>
  <si>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</si>
  <si>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</si>
  <si>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</si>
  <si>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</si>
  <si>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</si>
  <si>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</si>
  <si>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</si>
  <si>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</si>
  <si>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</si>
  <si>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</si>
  <si>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</si>
  <si>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</si>
  <si>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</si>
  <si>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</si>
  <si>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</si>
  <si>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</si>
  <si>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</si>
  <si>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</si>
  <si>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</si>
  <si>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</si>
  <si>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</si>
  <si>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</si>
  <si>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</si>
  <si>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</si>
  <si>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</si>
  <si>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</si>
  <si>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</si>
  <si>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</si>
  <si>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</si>
  <si>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</si>
  <si>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</si>
  <si>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</si>
  <si>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</si>
  <si>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</si>
  <si>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</si>
  <si>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</si>
  <si>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</si>
  <si>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</si>
  <si>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</si>
  <si>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</si>
  <si>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</si>
  <si>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</si>
  <si>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</si>
  <si>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</si>
  <si>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</si>
  <si>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</si>
  <si>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</si>
  <si>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</si>
  <si>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</si>
  <si>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</si>
  <si>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</si>
  <si>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</si>
  <si>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</si>
  <si>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</si>
  <si>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</si>
  <si>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</si>
  <si>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</si>
  <si>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</si>
  <si>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</si>
  <si>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</si>
  <si>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</si>
  <si>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</si>
  <si>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</si>
  <si>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</si>
  <si>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</si>
  <si>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</si>
  <si>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</si>
  <si>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</si>
  <si>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</si>
  <si>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</si>
  <si>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</si>
  <si>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</si>
  <si>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</si>
  <si>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</si>
  <si>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</si>
  <si>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</si>
  <si>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</si>
  <si>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</si>
  <si>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</si>
  <si>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</si>
  <si>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</si>
  <si>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</si>
  <si>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</si>
  <si>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</si>
  <si>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</si>
  <si>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</si>
  <si>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</si>
  <si>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</si>
  <si>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</si>
  <si>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</si>
  <si>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</si>
  <si>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</si>
  <si>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</si>
  <si>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</si>
  <si>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</si>
  <si>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</si>
  <si>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</si>
  <si>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</si>
  <si>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</si>
  <si>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</si>
  <si>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</si>
  <si>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</si>
  <si>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</si>
  <si>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</si>
  <si>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</si>
  <si>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</si>
  <si>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</si>
  <si>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</si>
  <si>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</si>
  <si>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</si>
  <si>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</si>
  <si>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</si>
  <si>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</si>
  <si>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</si>
  <si>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</si>
  <si>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</si>
  <si>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</si>
  <si>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</si>
  <si>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</si>
  <si>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</si>
  <si>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</si>
  <si>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</si>
  <si>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</si>
  <si>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</si>
  <si>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</si>
  <si>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</si>
  <si>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</si>
  <si>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</si>
  <si>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</si>
  <si>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</si>
  <si>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</si>
  <si>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</si>
  <si>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</si>
  <si>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</si>
  <si>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</si>
  <si>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</si>
  <si>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</si>
  <si>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</si>
  <si>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</si>
  <si>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</si>
  <si>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</si>
  <si>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</si>
  <si>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</si>
  <si>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</si>
  <si>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</si>
  <si>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</si>
  <si>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</si>
  <si>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</si>
  <si>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</si>
  <si>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</si>
  <si>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</si>
  <si>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</si>
  <si>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</si>
  <si>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</si>
  <si>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</si>
  <si>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</si>
  <si>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</si>
  <si>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</si>
  <si>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</si>
  <si>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</si>
  <si>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</si>
  <si>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</si>
  <si>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</si>
  <si>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</si>
  <si>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</si>
  <si>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</si>
  <si>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</si>
  <si>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</si>
  <si>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</si>
  <si>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</si>
  <si>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</si>
  <si>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</si>
  <si>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</si>
  <si>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</si>
  <si>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</si>
  <si>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</si>
  <si>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</si>
  <si>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</si>
  <si>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</si>
  <si>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</si>
  <si>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</si>
  <si>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</si>
  <si>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</si>
  <si>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</si>
  <si>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</si>
  <si>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</si>
  <si>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</si>
  <si>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</si>
  <si>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</si>
  <si>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</si>
  <si>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</si>
  <si>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</si>
  <si>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</si>
  <si>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</si>
  <si>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</si>
  <si>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</si>
  <si>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</si>
  <si>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</si>
  <si>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</si>
  <si>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</si>
  <si>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</si>
  <si>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</si>
  <si>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</si>
  <si>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</si>
  <si>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</si>
  <si>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</si>
  <si>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</si>
  <si>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</si>
  <si>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</si>
  <si>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</si>
  <si>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</si>
  <si>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</si>
  <si>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</si>
  <si>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</si>
  <si>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</si>
  <si>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</si>
  <si>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</si>
  <si>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</si>
  <si>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</si>
  <si>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</si>
  <si>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</si>
  <si>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</si>
  <si>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</si>
  <si>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</si>
  <si>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</si>
  <si>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</si>
  <si>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</si>
  <si>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</si>
  <si>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</si>
  <si>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</si>
  <si>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</si>
  <si>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</si>
  <si>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</si>
  <si>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</si>
  <si>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</si>
  <si>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</si>
  <si>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</si>
  <si>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</si>
  <si>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</si>
  <si>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</si>
  <si>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</si>
  <si>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</si>
  <si>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</si>
  <si>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</si>
  <si>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</si>
  <si>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</si>
  <si>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</si>
  <si>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</si>
  <si>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</si>
  <si>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</si>
  <si>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</si>
  <si>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</si>
  <si>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</si>
  <si>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</si>
  <si>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</si>
  <si>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</si>
  <si>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</si>
  <si>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</si>
  <si>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</si>
  <si>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</si>
  <si>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</si>
  <si>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</si>
  <si>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</si>
  <si>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</si>
  <si>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</si>
  <si>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</si>
  <si>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</si>
  <si>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</si>
  <si>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</si>
  <si>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</si>
  <si>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</si>
  <si>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</si>
  <si>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</si>
  <si>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</si>
  <si>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</si>
  <si>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</si>
  <si>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</si>
  <si>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</si>
  <si>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</si>
  <si>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</si>
  <si>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</si>
  <si>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</si>
  <si>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</si>
  <si>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</si>
  <si>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</si>
  <si>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</si>
  <si>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</si>
  <si>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</si>
  <si>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</si>
  <si>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</si>
  <si>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</si>
  <si>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</si>
  <si>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</si>
  <si>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</si>
  <si>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</si>
  <si>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</si>
  <si>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</si>
  <si>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</si>
  <si>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</si>
  <si>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</si>
  <si>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</si>
  <si>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</si>
  <si>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</si>
  <si>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</si>
  <si>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</si>
  <si>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</si>
  <si>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</si>
  <si>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</si>
  <si>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</si>
  <si>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</si>
  <si>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</si>
  <si>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</si>
  <si>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</si>
  <si>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</si>
  <si>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</si>
  <si>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</si>
  <si>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</si>
  <si>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</si>
  <si>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</si>
  <si>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</si>
  <si>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</si>
  <si>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</si>
  <si>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</si>
  <si>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</si>
  <si>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</si>
  <si>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</si>
  <si>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</si>
  <si>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</si>
  <si>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</si>
  <si>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</si>
  <si>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</si>
  <si>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</si>
  <si>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</si>
  <si>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</si>
  <si>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</si>
  <si>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</si>
  <si>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</si>
  <si>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</si>
  <si>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</si>
  <si>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</si>
  <si>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</si>
  <si>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</si>
  <si>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</si>
  <si>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</si>
  <si>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</si>
  <si>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</si>
  <si>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</si>
  <si>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</si>
  <si>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</si>
  <si>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</si>
  <si>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</si>
  <si>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</si>
  <si>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</si>
  <si>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</si>
  <si>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</si>
  <si>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</si>
  <si>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</si>
  <si>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</si>
  <si>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</si>
  <si>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</si>
  <si>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</si>
  <si>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</si>
  <si>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</si>
  <si>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</si>
  <si>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</si>
  <si>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</si>
  <si>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</si>
  <si>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</si>
  <si>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</si>
  <si>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</si>
  <si>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</si>
  <si>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</si>
  <si>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</si>
  <si>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</si>
  <si>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</si>
  <si>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</si>
  <si>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</si>
  <si>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</si>
  <si>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</si>
  <si>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</si>
  <si>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</si>
  <si>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</si>
  <si>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</si>
  <si>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</si>
  <si>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</si>
  <si>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</si>
  <si>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</si>
  <si>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</si>
  <si>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</si>
  <si>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</si>
  <si>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</si>
  <si>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</si>
  <si>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</si>
  <si>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</si>
  <si>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</si>
  <si>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</si>
  <si>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</si>
  <si>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</si>
  <si>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</si>
  <si>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</si>
  <si>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</si>
  <si>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</si>
  <si>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</si>
  <si>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</si>
  <si>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</si>
  <si>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</si>
  <si>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</si>
  <si>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</si>
  <si>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</si>
  <si>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</si>
  <si>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</si>
  <si>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</si>
  <si>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</si>
  <si>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</si>
  <si>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</si>
  <si>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</si>
  <si>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</si>
  <si>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</si>
  <si>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</si>
  <si>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</si>
  <si>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</si>
  <si>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</si>
  <si>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</si>
  <si>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</si>
  <si>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</si>
  <si>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</si>
  <si>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</si>
  <si>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</si>
  <si>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</si>
  <si>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</si>
  <si>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</si>
  <si>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</si>
  <si>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</si>
  <si>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</si>
  <si>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</si>
  <si>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</si>
  <si>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</si>
  <si>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</si>
  <si>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</si>
  <si>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</si>
  <si>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</si>
  <si>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</si>
  <si>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</si>
  <si>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</si>
  <si>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</si>
  <si>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</si>
  <si>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</si>
  <si>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</si>
  <si>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</si>
  <si>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</si>
  <si>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</si>
  <si>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</si>
  <si>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</si>
  <si>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</si>
  <si>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</si>
  <si>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</si>
  <si>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</si>
  <si>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</si>
  <si>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</si>
  <si>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</si>
  <si>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</si>
  <si>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</si>
  <si>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</si>
  <si>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</si>
  <si>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</si>
  <si>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</si>
  <si>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</si>
  <si>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</si>
  <si>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</si>
  <si>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</si>
  <si>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</si>
  <si>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</si>
  <si>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</si>
  <si>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</si>
  <si>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</si>
  <si>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</si>
  <si>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</si>
  <si>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</si>
  <si>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</si>
  <si>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</si>
  <si>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</si>
  <si>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</si>
  <si>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</si>
  <si>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</si>
  <si>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</si>
  <si>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</si>
  <si>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</si>
  <si>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</si>
  <si>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</si>
  <si>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</si>
  <si>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</si>
  <si>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</si>
  <si>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</si>
  <si>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</si>
  <si>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</si>
  <si>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</si>
  <si>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</si>
  <si>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</si>
  <si>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</si>
  <si>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</si>
  <si>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</si>
  <si>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</si>
  <si>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</si>
  <si>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</si>
  <si>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</si>
  <si>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</si>
  <si>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</si>
  <si>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</si>
  <si>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</si>
  <si>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</si>
  <si>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</si>
  <si>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</si>
  <si>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</si>
  <si>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</si>
  <si>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</si>
  <si>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</si>
  <si>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</si>
  <si>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</si>
  <si>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</si>
  <si>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</si>
  <si>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</si>
  <si>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</si>
  <si>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</si>
  <si>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</si>
  <si>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</si>
  <si>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</si>
  <si>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</si>
  <si>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</si>
  <si>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</si>
  <si>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</si>
  <si>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</si>
  <si>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</si>
  <si>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</si>
  <si>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</si>
  <si>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</si>
  <si>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</si>
  <si>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</si>
  <si>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</si>
  <si>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</si>
  <si>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</si>
  <si>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</si>
  <si>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</si>
  <si>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</si>
  <si>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</si>
  <si>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</si>
  <si>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</si>
  <si>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</si>
  <si>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</si>
  <si>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</si>
  <si>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</si>
  <si>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</si>
  <si>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</si>
  <si>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</si>
  <si>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</si>
  <si>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</si>
  <si>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</si>
  <si>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</si>
  <si>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</si>
  <si>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</si>
  <si>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</si>
  <si>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</si>
  <si>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</si>
  <si>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</si>
  <si>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</si>
  <si>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</si>
  <si>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</si>
  <si>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</si>
  <si>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</si>
  <si>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</si>
  <si>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</si>
  <si>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</si>
  <si>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</si>
  <si>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</si>
  <si>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</si>
  <si>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</si>
  <si>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</si>
  <si>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</si>
  <si>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</si>
  <si>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</si>
  <si>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</si>
  <si>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</si>
  <si>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</si>
  <si>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</si>
  <si>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</si>
  <si>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</si>
  <si>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</si>
  <si>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</si>
  <si>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</si>
  <si>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</si>
  <si>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</si>
  <si>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</si>
  <si>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</si>
  <si>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</si>
  <si>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</si>
  <si>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</si>
  <si>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</si>
  <si>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</si>
  <si>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</si>
  <si>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</si>
  <si>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</si>
  <si>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</si>
  <si>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</si>
  <si>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</si>
  <si>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</si>
  <si>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</si>
  <si>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</si>
  <si>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</si>
  <si>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</si>
  <si>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</si>
  <si>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</si>
  <si>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</si>
  <si>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</si>
  <si>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</si>
  <si>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</si>
  <si>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</si>
  <si>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</si>
  <si>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</si>
  <si>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</si>
  <si>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</si>
  <si>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</si>
  <si>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</si>
  <si>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</si>
  <si>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</si>
  <si>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</si>
  <si>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</si>
  <si>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</si>
  <si>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</si>
  <si>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</si>
  <si>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</si>
  <si>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</si>
  <si>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</si>
  <si>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</si>
  <si>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</si>
  <si>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</si>
  <si>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</si>
  <si>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</si>
  <si>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</si>
  <si>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</si>
  <si>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</si>
  <si>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</si>
  <si>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</si>
  <si>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</si>
  <si>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</si>
  <si>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</si>
  <si>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</si>
  <si>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</si>
  <si>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</si>
  <si>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</si>
  <si>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</si>
  <si>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</si>
  <si>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</si>
  <si>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</si>
  <si>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</si>
  <si>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</si>
  <si>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</si>
  <si>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</si>
  <si>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</si>
  <si>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</si>
  <si>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</si>
  <si>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</si>
  <si>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</si>
  <si>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</si>
  <si>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</si>
  <si>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</si>
  <si>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</si>
  <si>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</si>
  <si>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</si>
  <si>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</si>
  <si>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</si>
  <si>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</si>
  <si>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</si>
  <si>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</si>
  <si>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</si>
  <si>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</si>
  <si>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</si>
  <si>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</si>
  <si>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</si>
  <si>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</si>
  <si>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</si>
  <si>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</si>
  <si>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</si>
  <si>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</si>
  <si>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</si>
  <si>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</si>
  <si>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</si>
  <si>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</si>
  <si>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</si>
  <si>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</si>
  <si>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</si>
  <si>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</si>
  <si>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</si>
  <si>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</si>
  <si>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</si>
  <si>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</si>
  <si>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</si>
  <si>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</si>
  <si>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</si>
  <si>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</si>
  <si>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</si>
  <si>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</si>
  <si>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</si>
  <si>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</si>
  <si>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</si>
  <si>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</si>
  <si>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</si>
  <si>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</si>
  <si>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</si>
  <si>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</si>
  <si>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</si>
  <si>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</si>
  <si>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</si>
  <si>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</si>
  <si>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</si>
  <si>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</si>
  <si>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</si>
  <si>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</si>
  <si>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</si>
  <si>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</si>
  <si>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</si>
  <si>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</si>
  <si>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</si>
  <si>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</si>
  <si>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</si>
  <si>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</si>
  <si>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</si>
  <si>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</si>
  <si>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</si>
  <si>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</si>
  <si>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</si>
  <si>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</si>
  <si>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</si>
  <si>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</si>
  <si>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</si>
  <si>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</si>
  <si>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</si>
  <si>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</si>
  <si>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</si>
  <si>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</si>
  <si>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</si>
  <si>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</si>
  <si>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</si>
  <si>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</si>
  <si>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</si>
  <si>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</si>
  <si>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</si>
  <si>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</si>
  <si>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</si>
  <si>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</si>
  <si>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</si>
  <si>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</si>
  <si>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</si>
  <si>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</si>
  <si>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</si>
  <si>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</si>
  <si>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</si>
  <si>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</si>
  <si>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</si>
  <si>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</si>
  <si>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</si>
  <si>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</si>
  <si>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</si>
  <si>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</si>
  <si>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</si>
  <si>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</si>
  <si>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</si>
  <si>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</si>
  <si>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</si>
  <si>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</si>
  <si>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</si>
  <si>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</si>
  <si>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</si>
  <si>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</si>
  <si>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</si>
  <si>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</si>
  <si>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</si>
  <si>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</si>
  <si>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</si>
  <si>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</si>
  <si>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</si>
  <si>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</si>
  <si>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</si>
  <si>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</si>
  <si>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</si>
  <si>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</si>
  <si>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</si>
  <si>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</si>
  <si>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</si>
  <si>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</si>
  <si>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</si>
  <si>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</si>
  <si>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</si>
  <si>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</si>
  <si>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</si>
  <si>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</si>
  <si>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</si>
  <si>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</si>
  <si>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</si>
  <si>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</si>
  <si>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</si>
  <si>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</si>
  <si>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</si>
  <si>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</si>
  <si>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</si>
  <si>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</si>
  <si>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</si>
  <si>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</si>
  <si>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</si>
  <si>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</si>
  <si>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</si>
  <si>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</si>
  <si>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</si>
  <si>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</si>
  <si>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</si>
  <si>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</si>
  <si>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</si>
  <si>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</si>
  <si>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</si>
  <si>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</si>
  <si>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</si>
  <si>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</si>
  <si>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</si>
  <si>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</si>
  <si>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</si>
  <si>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</si>
  <si>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</si>
  <si>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</si>
  <si>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</si>
  <si>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</si>
  <si>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</si>
  <si>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</si>
  <si>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</si>
  <si>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</si>
  <si>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</si>
  <si>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</si>
  <si>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</si>
  <si>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</si>
  <si>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</si>
  <si>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</si>
  <si>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</si>
  <si>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</si>
  <si>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</si>
  <si>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</si>
  <si>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</si>
  <si>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</si>
  <si>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</si>
  <si>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</si>
  <si>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</si>
  <si>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</si>
  <si>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</si>
  <si>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</si>
  <si>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</si>
  <si>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</si>
  <si>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</si>
  <si>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</si>
  <si>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</si>
  <si>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</si>
  <si>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</si>
  <si>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</si>
  <si>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</si>
  <si>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</si>
  <si>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</si>
  <si>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</si>
  <si>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</si>
  <si>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</si>
  <si>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</si>
  <si>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</si>
  <si>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</si>
  <si>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</si>
  <si>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</si>
  <si>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</si>
  <si>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</si>
  <si>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</si>
  <si>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</si>
  <si>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</si>
  <si>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</si>
  <si>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</si>
  <si>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</si>
  <si>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</si>
  <si>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</si>
  <si>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</si>
  <si>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</si>
  <si>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</si>
  <si>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</si>
  <si>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</si>
  <si>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</si>
  <si>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</si>
  <si>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</si>
  <si>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</si>
  <si>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</si>
  <si>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</si>
  <si>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</si>
  <si>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</si>
  <si>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</si>
  <si>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</si>
  <si>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</si>
  <si>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</si>
  <si>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</si>
  <si>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</si>
  <si>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</si>
  <si>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</si>
  <si>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</si>
  <si>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</si>
  <si>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</si>
  <si>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</si>
  <si>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</si>
  <si>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</si>
  <si>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</si>
  <si>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</si>
  <si>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</si>
  <si>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</si>
  <si>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</si>
  <si>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</si>
  <si>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</si>
  <si>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</si>
  <si>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</si>
  <si>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</si>
  <si>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</si>
  <si>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</si>
  <si>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</si>
  <si>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</si>
  <si>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</si>
  <si>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</si>
  <si>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</si>
  <si>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</si>
  <si>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</si>
  <si>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</si>
  <si>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</si>
  <si>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</si>
  <si>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</si>
  <si>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</si>
  <si>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</si>
  <si>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</si>
  <si>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</si>
  <si>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</si>
  <si>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</si>
  <si>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</si>
  <si>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</si>
  <si>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</si>
  <si>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</si>
  <si>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</si>
  <si>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</si>
  <si>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</si>
  <si>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</si>
  <si>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</si>
  <si>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</si>
  <si>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</si>
  <si>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</si>
  <si>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</si>
  <si>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</si>
  <si>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</si>
  <si>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</si>
  <si>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</si>
  <si>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</si>
  <si>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</si>
  <si>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</si>
  <si>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</si>
  <si>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</si>
  <si>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</si>
  <si>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</si>
  <si>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</si>
  <si>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</si>
  <si>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</si>
  <si>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</si>
  <si>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</si>
  <si>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</si>
  <si>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</si>
  <si>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</si>
  <si>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</si>
  <si>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</si>
  <si>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</si>
  <si>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</si>
  <si>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</si>
  <si>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</si>
  <si>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</si>
  <si>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</si>
  <si>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</si>
  <si>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</si>
  <si>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</si>
  <si>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</si>
  <si>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</si>
  <si>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</si>
  <si>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</si>
  <si>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</si>
  <si>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</si>
  <si>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</si>
  <si>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</si>
  <si>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</si>
  <si>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</si>
  <si>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</si>
  <si>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</si>
  <si>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</si>
  <si>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</si>
  <si>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</si>
  <si>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</si>
  <si>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</si>
  <si>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</si>
  <si>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</si>
  <si>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</si>
  <si>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</si>
  <si>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</si>
  <si>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</si>
  <si>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</si>
  <si>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</si>
  <si>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</si>
  <si>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</si>
  <si>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</si>
  <si>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</si>
  <si>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</si>
  <si>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</si>
  <si>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</si>
  <si>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</si>
  <si>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</si>
  <si>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</si>
  <si>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</si>
  <si>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</si>
  <si>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</si>
  <si>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</si>
  <si>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</si>
  <si>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</si>
  <si>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</si>
  <si>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</si>
  <si>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</si>
  <si>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</si>
  <si>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</si>
  <si>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</si>
  <si>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</si>
  <si>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</si>
  <si>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</si>
  <si>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</si>
  <si>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</si>
  <si>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</si>
  <si>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</si>
  <si>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</si>
  <si>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</si>
  <si>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</si>
  <si>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</si>
  <si>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</si>
  <si>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</si>
  <si>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</si>
  <si>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</si>
  <si>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</si>
  <si>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</si>
  <si>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</si>
  <si>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</si>
  <si>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</si>
  <si>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</si>
  <si>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</si>
  <si>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</si>
  <si>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</si>
  <si>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</si>
  <si>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</si>
  <si>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</si>
  <si>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</si>
  <si>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</si>
  <si>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</si>
  <si>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</si>
  <si>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</si>
  <si>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</si>
  <si>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</si>
  <si>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</si>
  <si>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</si>
  <si>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</si>
  <si>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</si>
  <si>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</si>
  <si>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</si>
  <si>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</si>
  <si>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</si>
  <si>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</si>
  <si>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</si>
  <si>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</si>
  <si>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</si>
  <si>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</si>
  <si>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</si>
  <si>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</si>
  <si>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</si>
  <si>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</si>
  <si>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</si>
  <si>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</si>
  <si>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</si>
  <si>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</si>
  <si>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</si>
  <si>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</si>
  <si>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</si>
  <si>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</si>
  <si>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</si>
  <si>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</si>
  <si>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</si>
  <si>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</si>
  <si>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</si>
  <si>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</si>
  <si>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</si>
  <si>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</si>
  <si>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</si>
  <si>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</si>
  <si>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</si>
  <si>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</si>
  <si>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</si>
  <si>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</si>
  <si>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</si>
  <si>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</si>
  <si>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</si>
  <si>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</si>
  <si>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</si>
  <si>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</si>
  <si>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</si>
  <si>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</si>
  <si>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</si>
  <si>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</si>
  <si>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</si>
  <si>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</si>
  <si>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</si>
  <si>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</si>
  <si>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</si>
  <si>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</si>
  <si>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</si>
  <si>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</si>
  <si>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</si>
  <si>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</si>
  <si>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</si>
  <si>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</si>
  <si>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</si>
  <si>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</si>
  <si>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</si>
  <si>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</si>
  <si>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</si>
  <si>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</si>
  <si>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</si>
  <si>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</si>
  <si>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</si>
  <si>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</si>
  <si>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</si>
  <si>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</si>
  <si>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</si>
  <si>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</si>
  <si>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</si>
  <si>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</si>
  <si>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</si>
  <si>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</si>
  <si>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</si>
  <si>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</si>
  <si>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</si>
  <si>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</si>
  <si>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</si>
  <si>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</si>
  <si>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</si>
  <si>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</si>
  <si>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</si>
  <si>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</si>
  <si>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</si>
  <si>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</si>
  <si>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</si>
  <si>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</si>
  <si>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</si>
  <si>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</si>
  <si>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</si>
  <si>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</si>
  <si>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</si>
  <si>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</si>
  <si>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</si>
  <si>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</si>
  <si>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</si>
  <si>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</si>
  <si>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</si>
  <si>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</si>
  <si>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</si>
  <si>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</si>
  <si>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</si>
  <si>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</si>
  <si>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</si>
  <si>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</si>
  <si>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</si>
  <si>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</si>
  <si>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</si>
  <si>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</si>
  <si>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</si>
  <si>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</si>
  <si>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</si>
  <si>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</si>
  <si>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</si>
  <si>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</si>
  <si>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PCM-20251101-00001071</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</si>
  <si>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</si>
  <si>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</si>
  <si>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</si>
  <si>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</si>
  <si>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</si>
  <si>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</si>
  <si>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</si>
  <si>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</si>
  <si>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</si>
  <si>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</si>
  <si>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</si>
  <si>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</si>
  <si>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</si>
  <si>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</si>
  <si>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</si>
  <si>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</si>
  <si>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</si>
  <si>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</si>
  <si>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</si>
  <si>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</si>
  <si>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</si>
  <si>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</si>
  <si>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</si>
  <si>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</si>
  <si>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</si>
  <si>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</si>
  <si>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</si>
  <si>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</si>
  <si>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</si>
  <si>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</si>
  <si>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</si>
  <si>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</si>
  <si>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</si>
  <si>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</si>
  <si>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</si>
  <si>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</si>
  <si>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</si>
  <si>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</si>
  <si>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</si>
  <si>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</si>
  <si>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</si>
  <si>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</si>
  <si>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</si>
  <si>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</si>
  <si>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</si>
  <si>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</si>
  <si>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</si>
  <si>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</si>
  <si>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</si>
  <si>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</si>
  <si>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</si>
  <si>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</si>
  <si>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</si>
  <si>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</si>
  <si>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</si>
  <si>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</si>
  <si>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</si>
  <si>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</si>
  <si>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</si>
  <si>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</si>
  <si>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</si>
  <si>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</si>
  <si>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</si>
  <si>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</si>
  <si>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</si>
  <si>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</si>
  <si>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</si>
  <si>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</si>
  <si>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</si>
  <si>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</si>
  <si>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</si>
  <si>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</si>
  <si>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</si>
  <si>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</si>
  <si>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</si>
  <si>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</si>
  <si>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</si>
  <si>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</si>
  <si>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</si>
  <si>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</si>
  <si>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</si>
  <si>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</si>
  <si>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</si>
  <si>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</si>
  <si>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</si>
  <si>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</si>
  <si>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10 km</t>
  </si>
  <si>
    <t>PCM-20251101-00001064</t>
  </si>
  <si>
    <t>ETA 40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</si>
  <si>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</si>
  <si>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</si>
  <si>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</si>
  <si>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</si>
  <si>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</si>
  <si>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</si>
  <si>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</si>
  <si>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</si>
  <si>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</si>
  <si>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</si>
  <si>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</si>
  <si>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20 mins </t>
  </si>
  <si>
    <t>TT-20251101-01024 // NA</t>
  </si>
  <si>
    <t xml:space="preserve">ETA 90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</si>
</sst>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2" totalsRowShown="0" headerRowDxfId="174" dataDxfId="173" headerRowBorderDxfId="171" tableBorderDxfId="172" totalsRowBorderDxfId="170">
  <autoFilter ref="A1:L1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4" totalsRowShown="0" headerRowDxfId="157" dataDxfId="156" headerRowBorderDxfId="154" tableBorderDxfId="155" totalsRowBorderDxfId="153">
  <autoFilter ref="A1:CJ15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2"/>
  <sheetViews>
    <sheetView tabSelected="1" workbookViewId="0">
      <selection activeCell="H3" sqref="H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299.65004872684949</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6.1414236115524545E-2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79" t="s">
        <v>12466</v>
      </c>
      <c r="E4" s="134" t="s">
        <v>39021</v>
      </c>
      <c r="F4" s="135">
        <v>45962.587905092594</v>
      </c>
      <c r="G4" s="136">
        <f ca="1">IFERROR(NOW()-F4,"")</f>
        <v>1.0569328704150394E-2</v>
      </c>
      <c r="H4" s="135">
        <v>45962.581655092596</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33"/>
      <c r="E5" s="134"/>
      <c r="F5" s="135"/>
      <c r="G5" s="136">
        <f ca="1">IFERROR(NOW()-F5,"")</f>
        <v>45962.598474421298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45962.598474421298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45962.598474421298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45962.598474421298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45962.598474421298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45962.598474421298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45962.598474421298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45962.598474421298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45962.598474421298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45962.598474421298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45962.598474421298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45962.598474421298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45962.598474421298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45962.598474421298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45962.598474421298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45962.598474421298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45962.598474421298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45962.598474421298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45962.598474421298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45962.598474421298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45962.598474421298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45962.598474421298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45962.598474421298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45962.598474421298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45962.598474421298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45962.598474421298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45962.598474421298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45962.598474421298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45962.598474421298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45962.598474421298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45962.598474421298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45962.598474421298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45962.598474421298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45962.598474421298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45962.598474421298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45962.598474421298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45962.598474421298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45962.598474421298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45962.598474421298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45962.598474421298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45962.598474421298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45962.598474421298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45962.598474421298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45962.598474421298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45962.598474421298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45962.598474421298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45962.598474421298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45962.598474421298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45962.598474421298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45962.598474421298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45962.598474421298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45962.598474421298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45962.598474421298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45962.598474421298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45962.598474421298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45962.598474421298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45962.598474421298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45962.598474421298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45962.598474421298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45962.598474421298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45962.598474421298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45962.598474421298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45962.598474421298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45962.598474421298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45962.598474421298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45962.598474421298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45962.598474421298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45962.598474421298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45962.598474421298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45962.598474421298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45962.598474421298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45962.598474421298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45962.598474421298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45962.598474421298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45962.598474421298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45962.598474652776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45962.598474652776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45962.598474652776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45962.598474652776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45962.598474652776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45962.598474652776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45962.598474652776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45962.598474652776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45962.598474652776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45962.598474652776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45962.598474652776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45962.598474652776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45962.598474652776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45962.598474652776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45962.598474652776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45962.598474652776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45962.598474652776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45962.598474652776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45962.598474652776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45962.598474652776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45962.598474652776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45962.598474652776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45962.598474652776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45962.598474652776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45962.598474652776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45962.598474652776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45962.598474652776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45962.598474652776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45962.598474652776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45962.598474652776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45962.598474652776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45962.598474652776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45962.598474652776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45962.598474652776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45962.598474652776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45962.598474652776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45962.598474652776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45962.598474652776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45962.598474652776</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45962.598474652776</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45962.598474652776</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45962.598474652776</v>
      </c>
      <c r="H121" s="135"/>
      <c r="I121" s="133" t="str">
        <f>IFERROR(VLOOKUP(D121,DB!A:F,6,0),"")</f>
        <v/>
      </c>
      <c r="J121" s="133" t="str">
        <f>IFERROR(VLOOKUP(D121,DB!A:G,7,0),"")</f>
        <v/>
      </c>
      <c r="K121" s="137"/>
      <c r="L121" s="138" t="str">
        <f>IFERROR(VLOOKUP(D121,DB!A:I,9,0),"")</f>
        <v/>
      </c>
    </row>
    <row r="122" spans="1:12" ht="15" customHeight="1">
      <c r="A122" s="144"/>
      <c r="B122" s="145" t="str">
        <f>IFERROR(VLOOKUP(D122,DB!A:K,11,0),"")</f>
        <v/>
      </c>
      <c r="C122" s="145"/>
      <c r="D122" s="145"/>
      <c r="E122" s="146"/>
      <c r="F122" s="147"/>
      <c r="G122" s="148">
        <f ca="1">IFERROR(NOW()-F122,"")</f>
        <v>45962.598474652776</v>
      </c>
      <c r="H122" s="147"/>
      <c r="I122" s="145" t="str">
        <f>IFERROR(VLOOKUP(D122,DB!A:F,6,0),"")</f>
        <v/>
      </c>
      <c r="J122" s="145" t="str">
        <f>IFERROR(VLOOKUP(D122,DB!A:G,7,0),"")</f>
        <v/>
      </c>
      <c r="K122" s="149"/>
      <c r="L122" s="150" t="str">
        <f>IFERROR(VLOOKUP(D122,DB!A:I,9,0),"")</f>
        <v/>
      </c>
    </row>
  </sheetData>
  <customSheetViews>
    <customSheetView guid="{F6042A99-DD27-4453-835D-0834D95730CC}" filter="1" showAutoFilter="1">
      <pageMargins left="0" right="0" top="0" bottom="0" header="0" footer="0"/>
      <autoFilter ref="B1:M1" xr:uid="{831BEB0F-D043-470D-8D27-78FCD2A789FB}"/>
    </customSheetView>
  </customSheetViews>
  <dataValidations count="2">
    <dataValidation allowBlank="1" showInputMessage="1" showErrorMessage="1" sqref="E1" xr:uid="{5DBA255D-CDD9-49FB-AD3C-AF70AB4EE696}"/>
    <dataValidation type="list" allowBlank="1" showInputMessage="1" showErrorMessage="1" sqref="E2:E1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4"/>
  <sheetViews>
    <sheetView workbookViewId="0">
      <selection activeCell="D6" sqref="D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137.59863668981416</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3.8563913194448105</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8.8567245365993585E-2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3</v>
      </c>
      <c r="D6" s="18" t="s">
        <v>24015</v>
      </c>
      <c r="E6" s="113" t="s">
        <v>39021</v>
      </c>
      <c r="F6" s="114">
        <v>45962.586469907408</v>
      </c>
      <c r="G6" s="115">
        <f ca="1">IFERROR(NOW()-F6,"-")</f>
        <v>1.2004745367448777E-2</v>
      </c>
      <c r="H6" s="114">
        <v>45962.578182870369</v>
      </c>
      <c r="I6" s="18" t="str">
        <f>IFERROR(VLOOKUP(D6,DB!A:F,6,0),"")</f>
        <v>SCECO</v>
      </c>
      <c r="J6" s="18" t="str">
        <f>IFERROR(VLOOKUP(D6,DB!A:G,7,0),"")</f>
        <v>Good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45962.598474652776</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45962.598474652776</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45962.598474652776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60"/>
      <c r="B10" s="161" t="str">
        <f>IFERROR(VLOOKUP(D10,DB!A:K,11,0),"")</f>
        <v/>
      </c>
      <c r="C10" s="161"/>
      <c r="D10" s="161"/>
      <c r="E10" s="162"/>
      <c r="F10" s="163"/>
      <c r="G10" s="164">
        <f ca="1">IFERROR(NOW()-F10,"-")</f>
        <v>45962.598474652776</v>
      </c>
      <c r="H10" s="163"/>
      <c r="I10" s="161" t="str">
        <f>IFERROR(VLOOKUP(D10,DB!A:F,6,0),"")</f>
        <v/>
      </c>
      <c r="J10" s="161" t="str">
        <f>IFERROR(VLOOKUP(D10,DB!A:G,7,0),"")</f>
        <v/>
      </c>
      <c r="K10" s="165"/>
      <c r="L10" s="161" t="str">
        <f>IFERROR(VLOOKUP(D10,DB!A:I,9,0),"")</f>
        <v/>
      </c>
      <c r="M10" s="161"/>
      <c r="N10" s="161"/>
      <c r="O10" s="161"/>
      <c r="P10" s="161"/>
      <c r="Q10" s="161"/>
      <c r="R10" s="161"/>
      <c r="S10" s="161"/>
      <c r="T10" s="161"/>
      <c r="U10" s="161"/>
      <c r="V10" s="161"/>
      <c r="W10" s="161"/>
      <c r="X10" s="161"/>
      <c r="Y10" s="161"/>
      <c r="Z10" s="161"/>
      <c r="AA10" s="161"/>
      <c r="AB10" s="161"/>
      <c r="AC10" s="161"/>
      <c r="AD10" s="161"/>
      <c r="AE10" s="161"/>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c r="BX10" s="161"/>
      <c r="BY10" s="161"/>
      <c r="BZ10" s="161"/>
      <c r="CA10" s="161"/>
      <c r="CB10" s="161"/>
      <c r="CC10" s="161"/>
      <c r="CD10" s="161"/>
      <c r="CE10" s="161"/>
      <c r="CF10" s="161"/>
      <c r="CG10" s="161"/>
      <c r="CH10" s="161"/>
      <c r="CI10" s="161"/>
      <c r="CJ10" s="166"/>
    </row>
    <row r="11" spans="1:88" ht="31.5" customHeight="1">
      <c r="A11" s="112"/>
      <c r="B11" s="18" t="str">
        <f>IFERROR(VLOOKUP(D11,DB!A:K,11,0),"")</f>
        <v/>
      </c>
      <c r="C11" s="18"/>
      <c r="D11" s="18"/>
      <c r="E11" s="113"/>
      <c r="F11" s="114"/>
      <c r="G11" s="115">
        <f ca="1">IFERROR(NOW()-F11,"-")</f>
        <v>45962.598474652776</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45962.598474652776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45962.598474652776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45962.598474652776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45962.598474652776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45962.598474652776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45962.598474652776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45962.598474652776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45962.598474652776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45962.598474652776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45962.598474652776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45962.598474652776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45962.598474652776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45962.598474652776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45962.598474652776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45962.598474652776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45962.598474652776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45962.598474652776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45962.598474652776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45962.598474652776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45962.598474652776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45962.598474652776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45962.598474652776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45962.598474652776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45962.598474652776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45962.598474652776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45962.598474652776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45962.598474652776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45962.598474652776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45962.598474652776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45962.598474652776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45962.598474652776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45962.598474652776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45962.598474652776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45962.598474652776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45962.598474652776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45962.598474652776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45962.598474652776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45962.598474652776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45962.598474652776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45962.598474652776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45962.598474652776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45962.598474652776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45962.598474652776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45962.598474652776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45962.598474652776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45962.598474652776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45962.598474652776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45962.598474652776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45962.598474652776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45962.598474652776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45962.598474652776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45962.598474652776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45962.598474652776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45962.598474652776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45962.598474652776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45962.598474652776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45962.598474652776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45962.598474652776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45962.598474652776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45962.598474652776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45962.598474652776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45962.598474652776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45962.598474652776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45962.598474652776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45962.598474652776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45962.598474652776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45962.598474652776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45962.598474652776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45962.598474652776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45962.598474652776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45962.598474652776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45962.598474652776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45962.598474652776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45962.598474652776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45962.598474652776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45962.598474652776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45962.598474652776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45962.598474652776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45962.598474652776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45962.598474652776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45962.598474652776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45962.598474652776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45962.598474652776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45962.598474652776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45962.598474652776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45962.598474652776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45962.598474652776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45962.598474652776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45962.598474652776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45962.598474652776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45962.598474652776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45962.598474652776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45962.598474652776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45962.598474652776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45962.598474652776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45962.598474652776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45962.598474652776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45962.598474652776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45962.598474652776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45962.598474652776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45962.598474652776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45962.598474652776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45962.598474652776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45962.598474652776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45962.598474652776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45962.598474652776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45962.598474652776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45962.598474652776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45962.598474652776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45962.598474652776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45962.598474652776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45962.598474652776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45962.598474652776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45962.598474652776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45962.598474652776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45962.598474652776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45962.598474652776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45962.598474652776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45962.598474652776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45962.598474652776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45962.598474652776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45962.598474652776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45962.598474652776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45962.598474652776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45962.598474652776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45962.598474652776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45962.598474652776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45962.598474652776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45962.598474652776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45962.598474652776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45962.598474652776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45962.598474652776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45962.598474652776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45962.598474652776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45962.598474652776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45962.598474652776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45962.598474652776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45962.598474652776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45962.598474652776</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45962.598474652776</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45962.598474652776</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45962.598474652776</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60"/>
      <c r="B154" s="161" t="str">
        <f>IFERROR(VLOOKUP(D154,DB!A:K,11,0),"")</f>
        <v/>
      </c>
      <c r="C154" s="161"/>
      <c r="D154" s="161"/>
      <c r="E154" s="162"/>
      <c r="F154" s="163"/>
      <c r="G154" s="164">
        <f ca="1">IFERROR(NOW()-F154,"-")</f>
        <v>45962.598474652776</v>
      </c>
      <c r="H154" s="163"/>
      <c r="I154" s="161" t="str">
        <f>IFERROR(VLOOKUP(D154,DB!A:F,6,0),"")</f>
        <v/>
      </c>
      <c r="J154" s="161" t="str">
        <f>IFERROR(VLOOKUP(D154,DB!A:G,7,0),"")</f>
        <v/>
      </c>
      <c r="K154" s="165"/>
      <c r="L154" s="161" t="str">
        <f>IFERROR(VLOOKUP(D154,DB!A:I,9,0),"")</f>
        <v/>
      </c>
      <c r="M154" s="161"/>
      <c r="N154" s="161"/>
      <c r="O154" s="161"/>
      <c r="P154" s="161"/>
      <c r="Q154" s="161"/>
      <c r="R154" s="161"/>
      <c r="S154" s="161"/>
      <c r="T154" s="161"/>
      <c r="U154" s="161"/>
      <c r="V154" s="161"/>
      <c r="W154" s="161"/>
      <c r="X154" s="161"/>
      <c r="Y154" s="161"/>
      <c r="Z154" s="161"/>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c r="BT154" s="161"/>
      <c r="BU154" s="161"/>
      <c r="BV154" s="161"/>
      <c r="BW154" s="161"/>
      <c r="BX154" s="161"/>
      <c r="BY154" s="161"/>
      <c r="BZ154" s="161"/>
      <c r="CA154" s="161"/>
      <c r="CB154" s="161"/>
      <c r="CC154" s="161"/>
      <c r="CD154" s="161"/>
      <c r="CE154" s="161"/>
      <c r="CF154" s="161"/>
      <c r="CG154" s="161"/>
      <c r="CH154" s="161"/>
      <c r="CI154" s="161"/>
      <c r="CJ154" s="166"/>
    </row>
  </sheetData>
  <dataValidations count="2">
    <dataValidation allowBlank="1" showInputMessage="1" showErrorMessage="1" sqref="E1" xr:uid="{4D935161-CDD3-4592-B877-3FB59C99E142}"/>
    <dataValidation type="list" allowBlank="1" showInputMessage="1" showErrorMessage="1" sqref="E3:E15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45962.598474652776</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45962.598474652776</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45962.598474652776</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45962.598474652776</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45962.598474652776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45962.598474652776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45962.598474652776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45962.598474652776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45962.598474652776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45962.598474652776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45962.598474652776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45962.598474652776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45962.598474652776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45962.598474652776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45962.598474652776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45962.598474652776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45962.598474652776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45962.598474652776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45962.598474652776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45962.598474652776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45962.598474652776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45962.598474652776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45962.598474652776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45962.598474652776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45962.598474652776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45962.598474652776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45962.598474652776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45962.598474652776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45962.598474652776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45962.598474652776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45962.598474652776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45962.598474652776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45962.598474652776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45962.598474652776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45962.598474652776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45962.598474652776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45962.598474652776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45962.598474652776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45962.598474652776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45962.598474652776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45962.598474652776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45962.598474652776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45962.598474652776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45962.598474652776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45962.598474652776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45962.598474652776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45962.598474652776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45962.598474652776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45962.598474652776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45962.598474652776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45962.598474652776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45962.598474652776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45962.598474652776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45962.598474652776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45962.598474652776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45962.598474652776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45962.598474652776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45962.598474652776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45962.598474652776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45962.598474652776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45962.598474652776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45962.598474652776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45962.598474652776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45962.598474652776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45962.598474652776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45962.598474652776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45962.598474652776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45962.598474652776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45962.598474652776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45962.598474652776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45962.598474652776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45962.598474652776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45962.598474652776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45962.598474652776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45962.598474652776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45962.598474652776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45962.598474652776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45962.598474652776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45962.598474652776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45962.598474652776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45962.598474652776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45962.598474652776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45962.598474652776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45962.598474652776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45962.598474652776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45962.598474652776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45962.598474652776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45962.598474652776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45962.598474652776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45962.598474652776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45962.598474652776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45962.598474652776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45962.598474652776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45962.598474652776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45962.598474652776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45962.598474652776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45962.598474652776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45962.598474652776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45962.598474652776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45962.598474652776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45962.598474652776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45962.598474652776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45962.598474652776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45962.598474652776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45962.598474652776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45962.598474652776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45962.598474652776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45962.598474652776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45962.598474652776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45962.598474652776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45962.598474652776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45962.598474652776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45962.598474652776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45962.598474652776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45962.598474652776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45962.598474652776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45962.598474652776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45962.598474652776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45962.598474652776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45962.598474652776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45962.598474652776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45962.598474652776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45962.598474652776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45962.598474652776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45962.598474652776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45962.598474652776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45962.598474652776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45962.598474652776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45962.598474652776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45962.598474652776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45962.598474652776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45962.598474652776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45962.598474652776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45962.598474652776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45962.598474652776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45962.598474652776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45962.598474652776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45962.598474652776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45962.598474652776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45962.598474652776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45962.598474652776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45962.598474652776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45962.598474652776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45962.598474652776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45962.598474652776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45962.598474652776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45962.598474652776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45962.598474652776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45962.598474652776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45962.598474652776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45962.598474652776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45962.598474652776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45962.598474652776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45962.598474652776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45962.598474652776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45962.598474652776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45962.598474652776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45962.598474652776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45962.598474652776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45962.598474652776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45962.598474652776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45962.598474652776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45962.598474652776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45962.598474652776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45962.598474652776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45962.598474652776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45962.598474652776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45962.598474652776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45962.598474652776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45962.598474652776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45962.598474652776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45962.598474652776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45962.598474652776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45962.598474652776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45962.598474652776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45962.598474652776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45962.598474652776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45962.598474652776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45962.598474652776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45962.598474652776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45962.598474652776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45962.598474652776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45962.598474652776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45962.598474652776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45962.598474652776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45962.598474652776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45962.598474652776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45962.598474652776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45962.598474652776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45962.598474652776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45962.598474652776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45962.598474652776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45962.598474652776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45962.598474652776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45962.598474652776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45962.598474652776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45962.598474652776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45962.598474652776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45962.598474652776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45962.598474652776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45962.598474652776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45962.598474652776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45962.598474652776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45962.598474652776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45962.598474652776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45962.598474652776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45962.598474652776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45962.598474652776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45962.598474652776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45962.598474652776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45962.598474652776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45962.598474652776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45962.598474652776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45962.598474652776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45962.598474652776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45962.598474652776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45962.598474652776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45962.598474652776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45962.598474652776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45962.598474652776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45962.598474652776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45962.598474652776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45962.598474652776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45962.598474652776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45962.598474652776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45962.598474652776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45962.598474652776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45962.598474652776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45962.598474652776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45962.598474652776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45962.598474652776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45962.598474652776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45962.598474652776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45962.598474652776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45962.598474652776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45962.598474652776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45962.598474652776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45962.598474652776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45962.598474652776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45962.598474652776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45962.598474652776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45962.598474652776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45962.598474652776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45962.598474652776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45962.598474652776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45962.598474652776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45962.598474652776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45962.598474652776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45962.598474652776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45962.598474652776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45962.598474652776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45962.598474652776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45962.598474652776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45962.598474652776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45962.598474652776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45962.598474652776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45962.598474652776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45962.598474652776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45962.598474652776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45962.598474652776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45962.598474652776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45962.598474652776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45962.598474652776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45962.598474652776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45962.598474652776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45962.598474652776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45962.598474652776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45962.598474652776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45962.598474652776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45962.598474652776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45962.598474652776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45962.598474652776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45962.598474652776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45962.598474652776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45962.598474652776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45962.598474652776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45962.598474652776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45962.598474652776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45962.598474652776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45962.598474652776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45962.598474652776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45962.598474652776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45962.598474652776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45962.598474652776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45962.598474652776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45962.598474652776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45962.598474652776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45962.598474652776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45962.598474652776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45962.598474652776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45962.598474652776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45962.598474652776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45962.598474652776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45962.598474652776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45962.598474652776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45962.598474652776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45962.598474652776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45962.598474652776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45962.598474652776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45962.598474652776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45962.598474652776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45962.598474652776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45962.598474652776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45962.598474652776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45962.598474652776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45962.598474652776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45962.598474652776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45962.598474652776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45962.598474652776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45962.598474652776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45962.598474652776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45962.598474652776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45962.598474652776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45962.598474652776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45962.598474652776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45962.598474652776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45962.598474652776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45962.598474652776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45962.598474652776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45962.598474652776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45962.598474652776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45962.598474652776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45962.598474652776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45962.598474652776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45962.598474652776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45962.598474652776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45962.598474652776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45962.598474652776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45962.598474652776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45962.598474652776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45962.598474652776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45962.598474652776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45962.598474652776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45962.598474652776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45962.598474652776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45962.598474652776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45962.598474652776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45962.598474652776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45962.598474652776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45962.598474652776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45962.598474652776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45962.598474652776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45962.598474652776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45962.598474652776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45962.598474652776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45962.598474652776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45962.598474652776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45962.598474652776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45962.598474652776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45962.598474652776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45962.598474652776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45962.598474652776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45962.598474652776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45962.598474652776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45962.598474652776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45962.598474652776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45962.598474652776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45962.598474652776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45962.598474652776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45962.598474652776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45962.598474652776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45962.598474652776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45962.598474652776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45962.598474652776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45962.598474652776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45962.598474652776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45962.598474652776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45962.598474652776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45962.598474652776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45962.598474652776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45962.598474652776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45962.598474652776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45962.598474652776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45962.598474652776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45962.598474652776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45962.598474652776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45962.598474652776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45962.598474652776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45962.598474652776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45962.598474652776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45962.598474652776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45962.598474652776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45962.598474652776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45962.598474652776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45962.598474652776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45962.598474652776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45962.598474652776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45962.598474652776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45962.598474652776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45962.598474652776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45962.598474652776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45962.598474652776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45962.598474652776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45962.598474652776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45962.598474652776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45962.598474652776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45962.598474652776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45962.598474652776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45962.598474652776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45962.598474652776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45962.598474652776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45962.598474652776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45962.598474652776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45962.598474652776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45962.598474652776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45962.598474652776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45962.598474652776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45962.598474652776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45962.598474652776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45962.598474652776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45962.598474652776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45962.598474652776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45962.598474652776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45962.598474652776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45962.598474652776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45962.598474652776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45962.598474652776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45962.598474652776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45962.598474652776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45962.598474652776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45962.598474652776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45962.598474652776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45962.598474652776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45962.598474652776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45962.598474652776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45962.598474652776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45962.598474652776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45962.598474652776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45962.598474652776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45962.598474652776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45962.598474652776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45962.598474652776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45962.598474652776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45962.598474652776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45962.598474652776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45962.598474652776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45962.598474652776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45962.598474652776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45962.598474652776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45962.598474652776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45962.598474652776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45962.598474652776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45962.598474652776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45962.598474652776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45962.598474652776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45962.598474652776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45962.598474652776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45962.598474652776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45962.598474652776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45962.598474652776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45962.598474652776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45962.598474652776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45962.598474652776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45962.598474652776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45962.598474652776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45962.598474652776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45962.598474652776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45962.598474652776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45962.598474652776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45962.598474652776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45962.598474652776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45962.598474652776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45962.598474652776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45962.598474652776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45962.598474652776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45962.598474652776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45962.598474652776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45962.598474652776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45962.598474652776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45962.598474652776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45962.598474652776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45962.598474652776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45962.598474652776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45962.598474652776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45962.598474652776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45962.598474652776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45962.598474652776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45962.598474652776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45962.598474652776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45962.598474652776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45962.598474652776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45962.598474652776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45962.598474652776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45962.598474652776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45962.598474652776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45962.598474652776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45962.598474652776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45962.598474652776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45962.598474652776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45962.598474652776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45962.598474652776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45962.598474652776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45962.598474652776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45962.598474652776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45962.598474652776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45962.598474652776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45962.598474652776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45962.598474652776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45962.598474652776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45962.598474652776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45962.598474652776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45962.598474652776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45962.598474652776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45962.598474652776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45962.598474652776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45962.598474652776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45962.598474652776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45962.598474652776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45962.598474652776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45962.598474652776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45962.598474652776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45962.598474652776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45962.598474652776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45962.598474652776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45962.598474652776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45962.598474652776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45962.598474652776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45962.598474652776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45962.598474652776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45962.598474652776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45962.598474652776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45962.598474652776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45962.598474652776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45962.598474652776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45962.598474652776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45962.598474652776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45962.598474652776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45962.598474652776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45962.598474652776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45962.598474652776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45962.598474652776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45962.598474652776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45962.598474652776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45962.598474652776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45962.598474652776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45962.598474652776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45962.598474652776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45962.598474652776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45962.598474652776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45962.598474652776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45962.598474652776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45962.598474652776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45962.598474652776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45962.598474652776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45962.598474652776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45962.598474652776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45962.598474652776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45962.598474652776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45962.598474652776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45962.598474652776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45962.598474652776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45962.598474652776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45962.598474652776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45962.598474652776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45962.598474652776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45962.598474652776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45962.598474652776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45962.598474652776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45962.598474652776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45962.598474652776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45962.598474652776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45962.598474652776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45962.598474652776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45962.598474652776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45962.598474652776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45962.598474652776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45962.598474652776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45962.598474652776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45962.598474652776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45962.598474652776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45962.598474652776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45962.598474652776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45962.598474652776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45962.598474652776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45962.598474652776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45962.598474652776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45962.598474652776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45962.598474652776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45962.598474652776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45962.598474652776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45962.598474652776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45962.598474652776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45962.598474652776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45962.598474652776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45962.598474652776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45962.598474652776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45962.598474652776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45962.598474652776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45962.598474652776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45962.598474652776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45962.598474652776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45962.598474652776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45962.598474652776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45962.598474652776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45962.598474652776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45962.598474652776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45962.598474652776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45962.598474652776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45962.598474652776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45962.598474652776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45962.598474652776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45962.598474652776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45962.598474652776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45962.598474652776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45962.598474652776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45962.598474652776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45962.598474652776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45962.598474652776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45962.598474652776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45962.598474652776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45962.598474652776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45962.598474652776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45962.598474652776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45962.598474652776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45962.598474652776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45962.598474652776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45962.598474652776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45962.598474652776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45962.598474652776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45962.598474652776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45962.598474652776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45962.598474652776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45962.598474652776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45962.598474652776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45962.598474652776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45962.598474652776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45962.598474652776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45962.598474652776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45962.598474652776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45962.598474652776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45962.598474652776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45962.598474652776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45962.598474652776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45962.598474652776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45962.598474652776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45962.598474652776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45962.598474652776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45962.598474652776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45962.598474652776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45962.598474652776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45962.598474652776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45962.598474652776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45962.598474652776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45962.598474652776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45962.598474652776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45962.598474652776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45962.598474652776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45962.598474652776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45962.598474652776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45962.598474652776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45962.598474652776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45962.598474652776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45962.598474652776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45962.598474652776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45962.598474652776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45962.598474652776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45962.598474652776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45962.598474652776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45962.598474652776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45962.598474652776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45962.598474652776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45962.598474652776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45962.598474652776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45962.598474652776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45962.598474652776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45962.598474652776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45962.598474652776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45962.598474652776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45962.598474652776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45962.598474652776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45962.598474652776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45962.598474652776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45962.598474652776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45962.598474652776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45962.598474652776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45962.598474652776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45962.598474652776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45962.598474652776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45962.598474652776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45962.598474652776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45962.598474652776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45962.598474652776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45962.598474652776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45962.598474652776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45962.598474652776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45962.598474652776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45962.598474652776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45962.598474652776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45962.598474652776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45962.598474652776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45962.598474652776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45962.598474652776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45962.598474652776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45962.598474652776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45962.598474652776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45962.598474652776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45962.598474652776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45962.598474652776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45962.598474652776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45962.598474652776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45962.598474652776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45962.598474652776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45962.598474652776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45962.598474652776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45962.598474652776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45962.598474652776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45962.598474652776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45962.598474652776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45962.598474652776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45962.598474652776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45962.598474652776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45962.598474652776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45962.598474652776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45962.598474652776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45962.598474652776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45962.598474652776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45962.598474652776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45962.598474652776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45962.598474652776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45962.598474652776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45962.598474652776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45962.598474652776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45962.598474652776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45962.598474652776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45962.598474652776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45962.598474652776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45962.598474652776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45962.598474652776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45962.598474652776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45962.598474652776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45962.598474652776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45962.598474652776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45962.598474652776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45962.598474652776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45962.598474652776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45962.598474652776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45962.598474652776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45962.598474652776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45962.598474652776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45962.598474652776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45962.598474652776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45962.598474652776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45962.598474652776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45962.598474652776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45962.598474652776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45962.598474652776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45962.598474652776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45962.598474652776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45962.598474652776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45962.598474652776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45962.598474652776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45962.598474652776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45962.598474652776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45962.598474652776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45962.598474652776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45962.598474652776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45962.598474652776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45962.598474652776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45962.598474652776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45962.598474652776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45962.598474652776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45962.598474652776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45962.598474652776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45962.598474652776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45962.598474652776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45962.598474652776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45962.598474652776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45962.598474652776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45962.598474652776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45962.598474652776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45962.598474652776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45962.598474652776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45962.598474652776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45962.598474652776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45962.598474652776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45962.598474652776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45962.598474652776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45962.598474652776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45962.598474652776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45962.598474652776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45962.598474652776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45962.598474652776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45962.598474652776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45962.598474652776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45962.598474652776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45962.598474652776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45962.598474652776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45962.598474652776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45962.598474652776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45962.598474652776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45962.598474652776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45962.598474652776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45962.598474652776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45962.598474652776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45962.598474652776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45962.598474652776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45962.598474652776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45962.598474652776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45962.598474652776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45962.598474652776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45962.598474652776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45962.598474652776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45962.598474652776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45962.598474652776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45962.598474652776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45962.598474652776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45962.598474652776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45962.598474652776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45962.598474652776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45962.598474652776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45962.598474652776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45962.598474652776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45962.598474652776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45962.598474652776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45962.598474652776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45962.598474652776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45962.598474652776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45962.598474652776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45962.598474652776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45962.598474652776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45962.598474652776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45962.598474652776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45962.598474652776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45962.598474652776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45962.598474652776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45962.598474652776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45962.598474652776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45962.598474652776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45962.598474652776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45962.598474652776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45962.598474652776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45962.598474652776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45962.598474652776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45962.598474652776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45962.598474652776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45962.598474652776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45962.598474652776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45962.598474652776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45962.598474652776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45962.598474652776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45962.598474652776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45962.598474652776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45962.598474652776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45962.598474652776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45962.598474652776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45962.598474652776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45962.598474652776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45962.598474652776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45962.598474652776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45962.598474652776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45962.598474652776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45962.598474652776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45962.598474652776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45962.598474652776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45962.598474652776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45962.598474652776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45962.598474652776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45962.598474652776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45962.598474652776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45962.598474652776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45962.598474652776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45962.598474652776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45962.598474652776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45962.598474652776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45962.598474652776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45962.598474652776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45962.598474652776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45962.598474652776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45962.598474652776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45962.598474652776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45962.598474652776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45962.598474652776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45962.598474652776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45962.598474652776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45962.598474652776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45962.598474652776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45962.598474652776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45962.598474652776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45962.598474652776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45962.598474652776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45962.598474652776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45962.598474652776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45962.598474652776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45962.598474652776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45962.598474652776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45962.598474652776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45962.598474652776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45962.598474652776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45962.598474652776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45962.598474652776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45962.598474652776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45962.598474652776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45962.598474652776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45962.598474652776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45962.598474652776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45962.598474652776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45962.598474652776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45962.598474652776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45962.598474652776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45962.598474652776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45962.598474652776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45962.598474652776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45962.598474652776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45962.598474652776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45962.598474652776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45962.598474652776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45962.598474652776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45962.598474652776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45962.598474652776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45962.598474652776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45962.598474652776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45962.598474652776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45962.598474652776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45962.598474652776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45962.598474652776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45962.598474652776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45962.598474652776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45962.598474652776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45962.598474652776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45962.598474652776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45962.598474652776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45962.598474652776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45962.598474652776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45962.598474652776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45962.598474652776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45962.598474652776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45962.598474652776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45962.598474652776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45962.598474652776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45962.598474652776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45962.598474652776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45962.598474652776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45962.598474652776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45962.598474652776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45962.598474652776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45962.598474652776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45962.598474652776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45962.598474652776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45962.598474652776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45962.598474652776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45962.598474652776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45962.598474652776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45962.598474652776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45962.598474652776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45962.598474652776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45962.598474652776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45962.598474652776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45962.598474652776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45962.598474652776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45962.598474652776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45962.598474652776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45962.598474652776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45962.598474652776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45962.598474652776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45962.598474652776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45962.598474652776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45962.598474652776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45962.598474652776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45962.598474652776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45962.598474652776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45962.598474652776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45962.598474652776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45962.598474652776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45962.598474652776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45962.598474652776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45962.598474652776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45962.598474652776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45962.598474652776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45962.598474652776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45962.598474652776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45962.598474652776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45962.598474652776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45962.598474652776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45962.598474652776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45962.598474652776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45962.598474652776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45962.598474652776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45962.598474652776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45962.598474652776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45962.598474652776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45962.598474652776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45962.598474652776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45962.598474652776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45962.598474652776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45962.598474652776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45962.598474652776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45962.598474652776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45962.598474652776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45962.598474652776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45962.598474652776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45962.598474652776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45962.598474652776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45962.598474652776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45962.598474652776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45962.598474652776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45962.598474652776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45962.598474652776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45962.598474652776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45962.598474652776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45962.598474652776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45962.598474652776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45962.598474652776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45962.598474652776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45962.598474652776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45962.598474652776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45962.598474652776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45962.598474652776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45962.598474652776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45962.598474652776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45962.598474652776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45962.598474652776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45962.598474652776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45962.598474652776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45962.598474652776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45962.598474652776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45962.598474652776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45962.598474652776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45962.598474652776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45962.598474652776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45962.598474652776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45962.598474652776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45962.598474652776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45962.598474652776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45962.598474652776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45962.598474652776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45962.598474652776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45962.598474652776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45962.598474652776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45962.598474652776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45962.598474652776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45962.598474652776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45962.598474652776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45962.598474652776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45962.598474652776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45962.598474652776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45962.598474652776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45962.598474652776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45962.598474652776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45962.598474652776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45962.598474652776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45962.598474652776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45962.598474652776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45962.598474652776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45962.598474652776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45962.598474652776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45962.598474652776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45962.598474652776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45962.598474652776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45962.598474652776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45962.598474652776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45962.598474652776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45962.598474652776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45962.598474652776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45962.598474652776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45962.598474652776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45962.598474652776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45962.598474652776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45962.598474652776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45962.598474652776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45962.598474652776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45962.598474652776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45962.598474652776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45962.598474652776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45962.598474652776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45962.598474652776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45962.598474652776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45962.598474652776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45962.598474652776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45962.598474652776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45962.598474652776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45962.598474652776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45962.598474652776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45962.598474652776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45962.598474652776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45962.598474652776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45962.598474652776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45962.598474652776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45962.598474652776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45962.598474652776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45962.598474652776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45962.598474652776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45962.598474652776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45962.598474652776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45962.598474652776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45962.598474652776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45962.598474652776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45962.598474652776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45962.598474652776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45962.598474652776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45962.598474652776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259.11775706017943</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1.6297246527756215</v>
      </c>
      <c r="H3" s="122">
        <v>45960.963101851848</v>
      </c>
      <c r="I3" s="118" t="str">
        <f>IFERROR(VLOOKUP(D3,DB!A:F,6,0),"")</f>
        <v>SCECO</v>
      </c>
      <c r="J3" s="118" t="str">
        <f>IFERROR(VLOOKUP(D3,DB!A:G,7,0),"")</f>
        <v>Weak</v>
      </c>
      <c r="K3" s="124" t="s">
        <v>39118</v>
      </c>
      <c r="L3" s="120" t="str">
        <f>IFERROR(VLOOKUP(D3,DB!A:I,9,0),"")</f>
        <v>Latis</v>
      </c>
    </row>
    <row r="4" spans="1:16" ht="15" customHeight="1">
      <c r="A4" s="118"/>
      <c r="B4" s="118" t="str">
        <f>IFERROR(VLOOKUP(D4,DB!A:K,11,0),"")</f>
        <v/>
      </c>
      <c r="C4" s="119"/>
      <c r="D4" s="120"/>
      <c r="E4" s="97"/>
      <c r="F4" s="122"/>
      <c r="G4" s="123">
        <f ca="1">IFERROR(NOW()-F4,"")</f>
        <v>45962.598474652776</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45962.598474652776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45962.598474652776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45962.598474652776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45962.598474652776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45962.598474652776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45962.598474652776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45962.598474652776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45962.598474652776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45962.598474652776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45962.598474652776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45962.598474652776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45962.598474652776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45962.598474652776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45962.598474652776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45962.598474652776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45962.598474652776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45962.598474652776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45962.598474652776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45962.598474652776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45962.598474652776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45962.598474652776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45962.598474652776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45962.598474652776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45962.598474652776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45962.598474652776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45962.598474652776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45962.598474652776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45962.598474652776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45962.598474652776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45962.598474652776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45962.598474652776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45962.598474652776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45962.598474652776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45962.598474652776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45962.598474652776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45962.598474652776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45962.598474652776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45962.598474652776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45962.598474652776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45962.598474652776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45962.598474652776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45962.598474652776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45962.598474652776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45962.598474652776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45962.598474652776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45962.598474652776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45962.598474652776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45962.598474652776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45962.598474652776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45962.598474652776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45962.598474652776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45962.598474652776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45962.598474652776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45962.598474652776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45962.598474652776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45962.598474652776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45962.598474652776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45962.598474652776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45962.598474652776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45962.598474652776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45962.598474652776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45962.598474652776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45962.598474652776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45962.598474652776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45962.598474652776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45962.598474652776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45962.598474652776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45962.598474652776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45962.598474652776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45962.598474652776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45962.598474652776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45962.598474652776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45962.598474652776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45962.598474652776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45962.598474652776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45962.598474652776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45962.598474652776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45962.598474652776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45962.598474652776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45962.598474652776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45962.598474652776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45962.598474652776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45962.598474652776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45962.598474652776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45962.598474652776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45962.598474652776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45962.598474652776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45962.598474652776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45962.598474652776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45962.598474652776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45962.598474652776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45962.598474652776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45962.598474652776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45962.598474652776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45962.598474652776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45962.598474652776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45962.598474652776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45962.598474652776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45962.598474652776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45962.598474652776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45962.598474652776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45962.598474652776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45962.598474652776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45962.598474652776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45962.598474652776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45962.598474652776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45962.598474652776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45962.598474652776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45962.598474652776</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45962.598474652776</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70.766414236109995</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39104</v>
      </c>
      <c r="F3" s="38">
        <v>45926.188877314817</v>
      </c>
      <c r="G3" s="143">
        <f t="shared" ref="G3" ca="1" si="0">IFERROR(NOW()-F3,"")</f>
        <v>36.409597337958985</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39104</v>
      </c>
      <c r="F4" s="152">
        <v>45948.661111111112</v>
      </c>
      <c r="G4" s="153">
        <f ca="1">IFERROR(NOW()-F4,"")</f>
        <v>13.937363541663217</v>
      </c>
      <c r="H4" s="152">
        <v>45948.661111111112</v>
      </c>
      <c r="I4" s="151" t="str">
        <f>IFERROR(VLOOKUP(D4,DB!A:F,6,0),"")</f>
        <v>SCECO</v>
      </c>
      <c r="J4" s="151" t="str">
        <f>IFERROR(VLOOKUP(D4,DB!A:G,7,0),"")</f>
        <v>Dead</v>
      </c>
      <c r="K4" s="151" t="s">
        <v>39124</v>
      </c>
      <c r="L4" s="151" t="str">
        <f>IFERROR(VLOOKUP(D4,DB!A:I,9,0),"")</f>
        <v>Latis</v>
      </c>
    </row>
    <row r="5" spans="1:13" ht="15">
      <c r="A5" s="151"/>
      <c r="B5" s="151" t="str">
        <f>IFERROR(VLOOKUP(D5,DB!A:K,11,0),"")</f>
        <v/>
      </c>
      <c r="C5" s="151"/>
      <c r="D5" s="151"/>
      <c r="E5" s="151"/>
      <c r="F5" s="152"/>
      <c r="G5" s="153">
        <f ca="1">IFERROR(NOW()-F5,"")</f>
        <v>45962.598474652776</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45962.598474652776</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45962.598474652776</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45962.598474652776</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45962.598474652776</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45962.598474652776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45962.598474652776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45962.598474652776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45962.598474652776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45962.598474652776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45962.598474652776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45962.598474652776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45962.598474652776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45962.598474652776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45962.598474652776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45962.598474652776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45962.598474652776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45962.598474652776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45962.598474652776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45962.598474652776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45962.598474652776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45962.598474652776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45962.598474652776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45962.598474652776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45962.598474652776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45962.598474652776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45962.598474652776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45962.598474652776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45962.598474652776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45962.598474652776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45962.598474652776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45962.598474652776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45962.598474652776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45962.598474652776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45962.598474652776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45962.598474652776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45962.598474652776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45962.598474652776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45962.598474652776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45962.598474652776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45962.598474652776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45962.598474652776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45962.598474652776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45962.598474652776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45962.598474652776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45962.598474652776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45962.598474652776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45962.598474652776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45962.598474652776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45962.598474652776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45962.598474652776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45962.598474652776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45962.598474652776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45962.598474652776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45962.598474652776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45962.598474652776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45962.598474652776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45962.598474652776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45962.598474652776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45962.598474652776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45962.598474652776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45962.598474652776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45962.598474652776</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45962.598474652776</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45962.598474652776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45962.598474652776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45962.598474652776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45962.598474652776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45962.598474652776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45962.598474652776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45962.598474652776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45962.598474652776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45962.598474652776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45962.598474652776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45962.598474652776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45962.598474652776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45962.598474652776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45962.598474652776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45962.598474652776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45962.598474652776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45962.598474652776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45962.598474652776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45962.598474652776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45962.598474652776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45962.598474652776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45962.598474652776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45962.598474652776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45962.598474652776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45962.598474652776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45962.598474652776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45962.598474652776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45962.598474652776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45962.598474652776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45962.598474652776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45962.598474652776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45962.598474652776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45962.598474652776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45962.598474652776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45962.598474652776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45962.598474652776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45962.598474652776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45962.598474652776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45962.598474652776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45962.598474652776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45962.598474652776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45962.598474652776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45962.598474652776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45962.598474652776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45962.598474652776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45962.598474652776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45962.598474652776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45962.598474652776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45962.598474652776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45962.598474652776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45962.598474652776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45962.598474652776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45962.598474652776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45962.598474652776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45962.598474652776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45962.598474652776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45962.598474652776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45962.598474652776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45962.598474652776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45962.598474652776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45962.598474652776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45962.598474652776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45962.598474652776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45962.598474652776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45962.598474652776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45962.598474652776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45962.598474652776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45962.598474652776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45962.598474652776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45962.598474652776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45962.598474652776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45962.598474652776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45962.598474652776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45962.598474652776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45962.598474652776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45962.598474652776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45962.598474652776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45962.598474652776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45962.598474652776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45962.598474652776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45962.598474652776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45962.598474652776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45962.598474652776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45962.598474652776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45962.598474652776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45962.598474652776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45962.598474652776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45962.598474652776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45962.598474652776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45962.598474652776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45962.598474652776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45962.598474652776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45962.598474652776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45962.598474652776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45962.598474652776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45962.598474652776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45962.598474652776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45962.598474652776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45962.598474652776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45962.598474652776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45962.598474652776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45962.598474652776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45962.598474652776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45962.598474652776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45962.598474652776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45962.598474652776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45962.598474652776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45962.598474652776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45962.598474652776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45962.598474652776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45962.598474652776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45962.598474652776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45962.598474652776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45962.598474652776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45962.598474652776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45962.598474652776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45962.598474652776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45962.598474652776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45962.598474652776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45962.598474652776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45962.598474652776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45962.598474652776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45962.598474652776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45962.598474652776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45962.598474652776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45962.598474652776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45962.598474652776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45962.598474652776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45962.598474652776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45962.598474652776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45962.598474652776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45962.598474652776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45962.598474652776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45962.598474652776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45962.598474652776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45962.598474652776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45962.598474652776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45962.598474652776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45962.598474652776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45962.598474652776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45962.598474652776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45962.598474652776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45962.598474652776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45962.598474652776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45962.598474652776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45962.598474652776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45962.598474652776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45962.598474652776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45962.598474652776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45962.598474652776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45962.598474652776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45962.598474652776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45962.598474652776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45962.598474652776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45962.598474652776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45962.598474652776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45962.598474652776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45962.598474652776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45962.598474652776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45962.598474652776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45962.598474652776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45962.598474652776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45962.598474652776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45962.598474652776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45962.598474652776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45962.598474652776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45962.598474652776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45962.598474652776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45962.598474652776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45962.598474652776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45962.598474652776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45962.598474652776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45962.598474652776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45962.598474652776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45962.598474652776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45962.598474652776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45962.598474652776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45962.598474652776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45962.598474652776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45962.598474652776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45962.598474652776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45962.598474652776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45962.598474652776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45962.598474652776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45962.598474652776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45962.598474652776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45962.598474652776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45962.598474652776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45962.598474652776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45962.598474652776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45962.598474652776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45962.598474652776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45962.598474652776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45962.598474652776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45962.598474652776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45962.598474652776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45962.598474652776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45962.598474652776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45962.598474652776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45962.598474652776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45962.598474652776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45962.598474652776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45962.598474652776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45962.598474652776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45962.598474652776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45962.598474652776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45962.598474652776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45962.598474652776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45962.598474652776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45962.598474652776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45962.598474652776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45962.598474652776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45962.598474652776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45962.598474652776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45962.598474652776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45962.598474652776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45962.598474652776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45962.598474652776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45962.598474652776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45962.598474652776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45962.598474652776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45962.598474652776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45962.598474652776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45962.598474652776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45962.598474652776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45962.598474652776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45962.598474652776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45962.598474652776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45962.598474652776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45962.598474652776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45962.598474652776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45962.598474652776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45962.598474652776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45962.598474652776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45962.598474652776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45962.598474652776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45962.598474652776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45962.598474652776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45962.598474652776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45962.598474652776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45962.598474652776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45962.598474652776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45962.598474652776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45962.598474652776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45962.598474652776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45962.598474652776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45962.598474652776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45962.598474652776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45962.598474652776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45962.598474652776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45962.598474652776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45962.598474652776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45962.598474652776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45962.598474652776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45962.598474652776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45962.598474652776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45962.598474652776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45962.598474652776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45962.598474652776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45962.598474652776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45962.598474652776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45962.598474652776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45962.598474652776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45962.598474652776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45962.598474652776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45962.598474652776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45962.598474652776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45962.598474652776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45962.598474652776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45962.598474652776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45962.598474652776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45962.598474652776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45962.598474652776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45962.598474652776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45962.598474652776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45962.598474652776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45962.598474652776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45962.598474652776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45962.598474652776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45962.598474652776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45962.598474652776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45962.598474652776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45962.598474652776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45962.598474652776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45962.598474652776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45962.598474652776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45962.598474652776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45962.598474652776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45962.598474652776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45962.598474652776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45962.598474652776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45962.598474652776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45962.598474652776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45962.598474652776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45962.598474652776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45962.598474652776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45962.598474652776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45962.598474652776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45962.598474652776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45962.598474652776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45962.598474652776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45962.598474652776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45962.598474652776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45962.598474652776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45962.598474652776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45962.598474652776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45962.598474652776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45962.598474652776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45962.598474652776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45962.598474652776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45962.598474652776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45962.598474652776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45962.598474652776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45962.598474652776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45962.598474652776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45962.598474652776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45962.598474652776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45962.598474652776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45962.598474652776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45962.598474652776</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B7" sqref="B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39125</v>
      </c>
      <c r="B2" s="102" t="str">
        <f>IFERROR(VLOOKUP(D2,DB!A:K,11,0),"")</f>
        <v>R6</v>
      </c>
      <c r="C2" s="104">
        <v>1</v>
      </c>
      <c r="D2" s="102" t="s">
        <v>38539</v>
      </c>
      <c r="E2" s="105" t="s">
        <v>39021</v>
      </c>
      <c r="F2" s="106"/>
      <c r="G2" s="76">
        <f ca="1">IFERROR(NOW()-F2,"-")</f>
        <v>45962.598474421298</v>
      </c>
      <c r="H2" s="106">
        <v>45962.544999999998</v>
      </c>
      <c r="I2" s="102" t="str">
        <f>IFERROR(VLOOKUP(D2,DB!A:F,6,0),"")</f>
        <v>Generator-SG</v>
      </c>
      <c r="J2" s="101" t="str">
        <f>IFERROR(VLOOKUP(D2,DB!A:G,7,0),"")</f>
        <v>Vandalized</v>
      </c>
      <c r="K2" s="107" t="s">
        <v>39126</v>
      </c>
      <c r="L2" s="108" t="str">
        <f>IFERROR(VLOOKUP(D2,DB!A:I,9,0),"")</f>
        <v>Latis</v>
      </c>
    </row>
    <row r="3" spans="1:16383" ht="31.5" customHeight="1">
      <c r="A3" s="103" t="s">
        <v>39127</v>
      </c>
      <c r="B3" s="102" t="str">
        <f>IFERROR(VLOOKUP(D3,DB!A:K,11,0),"")</f>
        <v>R6</v>
      </c>
      <c r="C3" s="104">
        <v>1</v>
      </c>
      <c r="D3" s="102" t="s">
        <v>29382</v>
      </c>
      <c r="E3" s="105" t="s">
        <v>39021</v>
      </c>
      <c r="F3" s="106"/>
      <c r="G3" s="76">
        <f ca="1">IFERROR(NOW()-F3,"-")</f>
        <v>45962.598474421298</v>
      </c>
      <c r="H3" s="106">
        <v>45962.574988425928</v>
      </c>
      <c r="I3" s="102" t="str">
        <f>IFERROR(VLOOKUP(D3,DB!A:F,6,0),"")</f>
        <v>SCECO</v>
      </c>
      <c r="J3" s="101" t="str">
        <f>IFERROR(VLOOKUP(D3,DB!A:G,7,0),"")</f>
        <v>Dead</v>
      </c>
      <c r="K3" s="107" t="s">
        <v>39128</v>
      </c>
      <c r="L3" s="108" t="str">
        <f>IFERROR(VLOOKUP(D3,DB!A:I,9,0),"")</f>
        <v>Latis</v>
      </c>
    </row>
    <row r="4" spans="1:16383" ht="31.5" customHeight="1">
      <c r="A4" s="103"/>
      <c r="B4" s="102" t="str">
        <f>IFERROR(VLOOKUP(D4,DB!A:K,11,0),"")</f>
        <v/>
      </c>
      <c r="C4" s="104"/>
      <c r="D4" s="102"/>
      <c r="E4" s="105"/>
      <c r="F4" s="106"/>
      <c r="G4" s="76">
        <f ca="1">IFERROR(NOW()-F4,"-")</f>
        <v>45962.598474421298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45962.598474421298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45962.598474421298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45962.598474421298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45962.598474421298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45962.598474421298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45962.598474421298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45962.598474421298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45962.598474421298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45962.598474421298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45962.598474421298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45962.598474421298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45962.598474421298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45962.598474421298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45962.598474421298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45962.598474421298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45962.598474421298</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45962.598474421298</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45962.598474421298</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45962.598474421298</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45962.598474421298</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45962.598474421298</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2025-11-01T11:21:52Z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