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52" documentId="120_S{2AC9BD13-BADA-5192-A53E-5A8FF88502F6}" xr6:coauthVersionLast="47" xr6:coauthVersionMax="47" xr10:uidLastSave="{38B5B7A6-8EFC-4CEB-8477-663D18ACD0E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G5" i="2"/>
  <c r="G2" i="4"/>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<sst xmlns="http://schemas.openxmlformats.org/spreadsheetml/2006/main" count="180281" uniqueCount="39125">
  <si>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</si>
  <si>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</si>
  <si>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</si>
  <si>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</si>
  <si>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</si>
  <si>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</si>
  <si>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</si>
  <si>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</si>
  <si>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</si>
  <si>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</si>
  <si>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</si>
  <si>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</si>
  <si>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</si>
  <si>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</si>
  <si>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</si>
  <si>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</si>
  <si>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</si>
  <si>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</si>
  <si>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</si>
  <si>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</si>
  <si>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</si>
  <si>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</si>
  <si>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</si>
  <si>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</si>
  <si>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</si>
  <si>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</si>
  <si>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</si>
  <si>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</si>
  <si>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</si>
  <si>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</si>
  <si>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</si>
  <si>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</si>
  <si>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</si>
  <si>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</si>
  <si>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</si>
  <si>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</si>
  <si>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</si>
  <si>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</si>
  <si>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</si>
  <si>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</si>
  <si>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</si>
  <si>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</si>
  <si>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</si>
  <si>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</si>
  <si>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</si>
  <si>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</si>
  <si>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</si>
  <si>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</si>
  <si>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</si>
  <si>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</si>
  <si>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</si>
  <si>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</si>
  <si>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</si>
  <si>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</si>
  <si>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</si>
  <si>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</si>
  <si>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</si>
  <si>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</si>
  <si>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</si>
  <si>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</si>
  <si>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</si>
  <si>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</si>
  <si>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</si>
  <si>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</si>
  <si>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</si>
  <si>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</si>
  <si>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</si>
  <si>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</si>
  <si>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</si>
  <si>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</si>
  <si>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</si>
  <si>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</si>
  <si>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</si>
  <si>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</si>
  <si>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</si>
  <si>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</si>
  <si>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</si>
  <si>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</si>
  <si>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</si>
  <si>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</si>
  <si>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</si>
  <si>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</si>
  <si>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</si>
  <si>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</si>
  <si>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</si>
  <si>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</si>
  <si>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</si>
  <si>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</si>
  <si>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</si>
  <si>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</si>
  <si>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</si>
  <si>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</si>
  <si>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</si>
  <si>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</si>
  <si>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</si>
  <si>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</si>
  <si>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</si>
  <si>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</si>
  <si>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</si>
  <si>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</si>
  <si>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</si>
  <si>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</si>
  <si>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</si>
  <si>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</si>
  <si>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</si>
  <si>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</si>
  <si>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</si>
  <si>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</si>
  <si>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</si>
  <si>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</si>
  <si>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</si>
  <si>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</si>
  <si>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</si>
  <si>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</si>
  <si>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</si>
  <si>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</si>
  <si>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</si>
  <si>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</si>
  <si>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</si>
  <si>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</si>
  <si>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</si>
  <si>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</si>
  <si>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</si>
  <si>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</si>
  <si>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</si>
  <si>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</si>
  <si>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</si>
  <si>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</si>
  <si>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</si>
  <si>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</si>
  <si>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</si>
  <si>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</si>
  <si>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</si>
  <si>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</si>
  <si>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</si>
  <si>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</si>
  <si>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</si>
  <si>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</si>
  <si>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</si>
  <si>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</si>
  <si>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</si>
  <si>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</si>
  <si>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</si>
  <si>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</si>
  <si>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</si>
  <si>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</si>
  <si>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</si>
  <si>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</si>
  <si>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</si>
  <si>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</si>
  <si>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</si>
  <si>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</si>
  <si>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</si>
  <si>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</si>
  <si>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</si>
  <si>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</si>
  <si>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</si>
  <si>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</si>
  <si>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</si>
  <si>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</si>
  <si>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</si>
  <si>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</si>
  <si>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</si>
  <si>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</si>
  <si>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</si>
  <si>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</si>
  <si>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</si>
  <si>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</si>
  <si>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</si>
  <si>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</si>
  <si>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</si>
  <si>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</si>
  <si>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</si>
  <si>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</si>
  <si>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</si>
  <si>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</si>
  <si>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</si>
  <si>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</si>
  <si>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</si>
  <si>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</si>
  <si>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</si>
  <si>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</si>
  <si>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</si>
  <si>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</si>
  <si>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</si>
  <si>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</si>
  <si>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</si>
  <si>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</si>
  <si>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</si>
  <si>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</si>
  <si>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</si>
  <si>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</si>
  <si>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</si>
  <si>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</si>
  <si>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</si>
  <si>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</si>
  <si>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</si>
  <si>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</si>
  <si>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</si>
  <si>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</si>
  <si>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</si>
  <si>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</si>
  <si>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</si>
  <si>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</si>
  <si>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</si>
  <si>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</si>
  <si>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</si>
  <si>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</si>
  <si>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</si>
  <si>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</si>
  <si>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</si>
  <si>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</si>
  <si>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</si>
  <si>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</si>
  <si>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</si>
  <si>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</si>
  <si>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</si>
  <si>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</si>
  <si>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</si>
  <si>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</si>
  <si>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</si>
  <si>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</si>
  <si>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</si>
  <si>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</si>
  <si>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</si>
  <si>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</si>
  <si>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</si>
  <si>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</si>
  <si>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</si>
  <si>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</si>
  <si>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</si>
  <si>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</si>
  <si>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</si>
  <si>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</si>
  <si>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</si>
  <si>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</si>
  <si>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</si>
  <si>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</si>
  <si>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</si>
  <si>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</si>
  <si>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</si>
  <si>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</si>
  <si>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</si>
  <si>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</si>
  <si>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</si>
  <si>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</si>
  <si>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</si>
  <si>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</si>
  <si>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</si>
  <si>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</si>
  <si>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</si>
  <si>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</si>
  <si>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</si>
  <si>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</si>
  <si>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</si>
  <si>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</si>
  <si>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</si>
  <si>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</si>
  <si>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</si>
  <si>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</si>
  <si>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</si>
  <si>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</si>
  <si>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</si>
  <si>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</si>
  <si>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</si>
  <si>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</si>
  <si>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</si>
  <si>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</si>
  <si>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</si>
  <si>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</si>
  <si>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</si>
  <si>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</si>
  <si>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</si>
  <si>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</si>
  <si>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</si>
  <si>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</si>
  <si>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</si>
  <si>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</si>
  <si>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</si>
  <si>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</si>
  <si>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</si>
  <si>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</si>
  <si>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</si>
  <si>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</si>
  <si>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</si>
  <si>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</si>
  <si>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</si>
  <si>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</si>
  <si>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</si>
  <si>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</si>
  <si>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</si>
  <si>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</si>
  <si>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</si>
  <si>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</si>
  <si>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</si>
  <si>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</si>
  <si>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</si>
  <si>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</si>
  <si>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</si>
  <si>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</si>
  <si>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</si>
  <si>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</si>
  <si>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</si>
  <si>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</si>
  <si>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</si>
  <si>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</si>
  <si>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</si>
  <si>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</si>
  <si>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</si>
  <si>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</si>
  <si>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</si>
  <si>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</si>
  <si>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</si>
  <si>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</si>
  <si>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</si>
  <si>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</si>
  <si>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</si>
  <si>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</si>
  <si>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</si>
  <si>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</si>
  <si>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</si>
  <si>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</si>
  <si>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</si>
  <si>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</si>
  <si>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</si>
  <si>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</si>
  <si>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</si>
  <si>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</si>
  <si>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</si>
  <si>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</si>
  <si>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</si>
  <si>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</si>
  <si>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</si>
  <si>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</si>
  <si>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</si>
  <si>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</si>
  <si>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</si>
  <si>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</si>
  <si>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</si>
  <si>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</si>
  <si>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</si>
  <si>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</si>
  <si>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</si>
  <si>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</si>
  <si>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</si>
  <si>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</si>
  <si>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</si>
  <si>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</si>
  <si>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</si>
  <si>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</si>
  <si>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</si>
  <si>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</si>
  <si>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</si>
  <si>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</si>
  <si>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</si>
  <si>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</si>
  <si>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</si>
  <si>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</si>
  <si>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</si>
  <si>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</si>
  <si>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</si>
  <si>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</si>
  <si>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</si>
  <si>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</si>
  <si>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</si>
  <si>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</si>
  <si>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</si>
  <si>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</si>
  <si>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</si>
  <si>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</si>
  <si>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</si>
  <si>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</si>
  <si>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</si>
  <si>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</si>
  <si>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</si>
  <si>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</si>
  <si>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</si>
  <si>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</si>
  <si>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</si>
  <si>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</si>
  <si>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</si>
  <si>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</si>
  <si>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</si>
  <si>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</si>
  <si>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</si>
  <si>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</si>
  <si>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</si>
  <si>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</si>
  <si>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</si>
  <si>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</si>
  <si>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</si>
  <si>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</si>
  <si>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</si>
  <si>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</si>
  <si>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</si>
  <si>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</si>
  <si>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</si>
  <si>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</si>
  <si>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</si>
  <si>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</si>
  <si>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</si>
  <si>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</si>
  <si>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</si>
  <si>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</si>
  <si>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</si>
  <si>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</si>
  <si>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</si>
  <si>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</si>
  <si>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</si>
  <si>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</si>
  <si>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</si>
  <si>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</si>
  <si>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</si>
  <si>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</si>
  <si>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</si>
  <si>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</si>
  <si>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</si>
  <si>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</si>
  <si>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</si>
  <si>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</si>
  <si>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</si>
  <si>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</si>
  <si>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</si>
  <si>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</si>
  <si>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</si>
  <si>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</si>
  <si>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</si>
  <si>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</si>
  <si>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</si>
  <si>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</si>
  <si>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</si>
  <si>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</si>
  <si>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</si>
  <si>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</si>
  <si>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</si>
  <si>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</si>
  <si>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</si>
  <si>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</si>
  <si>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</si>
  <si>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</si>
  <si>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</si>
  <si>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</si>
  <si>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</si>
  <si>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</si>
  <si>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</si>
  <si>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</si>
  <si>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</si>
  <si>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</si>
  <si>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</si>
  <si>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</si>
  <si>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</si>
  <si>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</si>
  <si>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</si>
  <si>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</si>
  <si>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</si>
  <si>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</si>
  <si>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</si>
  <si>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</si>
  <si>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</si>
  <si>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</si>
  <si>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</si>
  <si>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</si>
  <si>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</si>
  <si>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</si>
  <si>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</si>
  <si>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</si>
  <si>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</si>
  <si>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</si>
  <si>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</si>
  <si>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</si>
  <si>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</si>
  <si>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</si>
  <si>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</si>
  <si>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</si>
  <si>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</si>
  <si>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</si>
  <si>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</si>
  <si>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</si>
  <si>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</si>
  <si>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</si>
  <si>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</si>
  <si>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</si>
  <si>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</si>
  <si>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</si>
  <si>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</si>
  <si>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</si>
  <si>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</si>
  <si>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</si>
  <si>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</si>
  <si>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</si>
  <si>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</si>
  <si>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</si>
  <si>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</si>
  <si>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</si>
  <si>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</si>
  <si>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</si>
  <si>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</si>
  <si>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</si>
  <si>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</si>
  <si>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</si>
  <si>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</si>
  <si>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</si>
  <si>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</si>
  <si>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</si>
  <si>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</si>
  <si>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</si>
  <si>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</si>
  <si>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</si>
  <si>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</si>
  <si>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</si>
  <si>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</si>
  <si>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</si>
  <si>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</si>
  <si>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</si>
  <si>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</si>
  <si>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</si>
  <si>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</si>
  <si>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</si>
  <si>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</si>
  <si>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</si>
  <si>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</si>
  <si>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</si>
  <si>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</si>
  <si>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</si>
  <si>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</si>
  <si>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</si>
  <si>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</si>
  <si>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</si>
  <si>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</si>
  <si>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</si>
  <si>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</si>
  <si>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</si>
  <si>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</si>
  <si>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</si>
  <si>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</si>
  <si>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</si>
  <si>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</si>
  <si>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</si>
  <si>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</si>
  <si>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</si>
  <si>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</si>
  <si>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</si>
  <si>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</si>
  <si>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</si>
  <si>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</si>
  <si>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</si>
  <si>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</si>
  <si>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</si>
  <si>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</si>
  <si>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</si>
  <si>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</si>
  <si>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</si>
  <si>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</si>
  <si>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</si>
  <si>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</si>
  <si>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</si>
  <si>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</si>
  <si>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</si>
  <si>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</si>
  <si>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</si>
  <si>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</si>
  <si>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</si>
  <si>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</si>
  <si>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</si>
  <si>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</si>
  <si>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</si>
  <si>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</si>
  <si>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</si>
  <si>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</si>
  <si>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</si>
  <si>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</si>
  <si>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</si>
  <si>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</si>
  <si>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</si>
  <si>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</si>
  <si>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</si>
  <si>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</si>
  <si>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</si>
  <si>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</si>
  <si>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</si>
  <si>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</si>
  <si>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</si>
  <si>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</si>
  <si>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</si>
  <si>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</si>
  <si>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</si>
  <si>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</si>
  <si>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</si>
  <si>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</si>
  <si>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</si>
  <si>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</si>
  <si>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</si>
  <si>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</si>
  <si>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</si>
  <si>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</si>
  <si>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</si>
  <si>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</si>
  <si>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</si>
  <si>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</si>
  <si>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</si>
  <si>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</si>
  <si>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</si>
  <si>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</si>
  <si>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</si>
  <si>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</si>
  <si>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</si>
  <si>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</si>
  <si>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</si>
  <si>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</si>
  <si>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</si>
  <si>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</si>
  <si>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</si>
  <si>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</si>
  <si>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</si>
  <si>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</si>
  <si>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</si>
  <si>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</si>
  <si>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</si>
  <si>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</si>
  <si>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</si>
  <si>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</si>
  <si>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</si>
  <si>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</si>
  <si>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</si>
  <si>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</si>
  <si>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</si>
  <si>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</si>
  <si>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</si>
  <si>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</si>
  <si>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</si>
  <si>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</si>
  <si>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</si>
  <si>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</si>
  <si>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</si>
  <si>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</si>
  <si>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</si>
  <si>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</si>
  <si>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</si>
  <si>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</si>
  <si>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</si>
  <si>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</si>
  <si>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</si>
  <si>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</si>
  <si>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</si>
  <si>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</si>
  <si>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</si>
  <si>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</si>
  <si>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</si>
  <si>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</si>
  <si>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</si>
  <si>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</si>
  <si>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</si>
  <si>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</si>
  <si>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</si>
  <si>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</si>
  <si>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</si>
  <si>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</si>
  <si>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</si>
  <si>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</si>
  <si>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</si>
  <si>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</si>
  <si>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</si>
  <si>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</si>
  <si>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</si>
  <si>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</si>
  <si>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</si>
  <si>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</si>
  <si>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</si>
  <si>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</si>
  <si>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</si>
  <si>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</si>
  <si>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</si>
  <si>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</si>
  <si>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</si>
  <si>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</si>
  <si>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</si>
  <si>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</si>
  <si>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</si>
  <si>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</si>
  <si>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</si>
  <si>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</si>
  <si>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</si>
  <si>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</si>
  <si>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</si>
  <si>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</si>
  <si>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</si>
  <si>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</si>
  <si>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</si>
  <si>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</si>
  <si>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</si>
  <si>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</si>
  <si>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</si>
  <si>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</si>
  <si>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</si>
  <si>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</si>
  <si>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</si>
  <si>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</si>
  <si>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</si>
  <si>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</si>
  <si>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</si>
  <si>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</si>
  <si>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</si>
  <si>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</si>
  <si>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</si>
  <si>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</si>
  <si>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</si>
  <si>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</si>
  <si>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</si>
  <si>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</si>
  <si>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</si>
  <si>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</si>
  <si>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</si>
  <si>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</si>
  <si>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</si>
  <si>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</si>
  <si>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</si>
  <si>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</si>
  <si>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</si>
  <si>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</si>
  <si>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</si>
  <si>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</si>
  <si>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</si>
  <si>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</si>
  <si>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</si>
  <si>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</si>
  <si>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</si>
  <si>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</si>
  <si>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</si>
  <si>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</si>
  <si>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</si>
  <si>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</si>
  <si>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</si>
  <si>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</si>
  <si>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</si>
  <si>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</si>
  <si>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</si>
  <si>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</si>
  <si>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</si>
  <si>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</si>
  <si>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</si>
  <si>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</si>
  <si>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</si>
  <si>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</si>
  <si>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</si>
  <si>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</si>
  <si>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</si>
  <si>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</si>
  <si>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</si>
  <si>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</si>
  <si>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</si>
  <si>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</si>
  <si>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</si>
  <si>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</si>
  <si>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</si>
  <si>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</si>
  <si>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</si>
  <si>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</si>
  <si>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</si>
  <si>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</si>
  <si>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</si>
  <si>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</si>
  <si>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</si>
  <si>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</si>
  <si>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</si>
  <si>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</si>
  <si>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</si>
  <si>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</si>
  <si>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</si>
  <si>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</si>
  <si>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</si>
  <si>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</si>
  <si>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</si>
  <si>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</si>
  <si>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</si>
  <si>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</si>
  <si>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</si>
  <si>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</si>
  <si>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</si>
  <si>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</si>
  <si>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</si>
  <si>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</si>
  <si>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</si>
  <si>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</si>
  <si>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</si>
  <si>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</si>
  <si>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</si>
  <si>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</si>
  <si>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</si>
  <si>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</si>
  <si>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</si>
  <si>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</si>
  <si>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</si>
  <si>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</si>
  <si>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</si>
  <si>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</si>
  <si>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</si>
  <si>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</si>
  <si>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</si>
  <si>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</si>
  <si>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</si>
  <si>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</si>
  <si>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</si>
  <si>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</si>
  <si>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</si>
  <si>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</si>
  <si>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</si>
  <si>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</si>
  <si>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</si>
  <si>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</si>
  <si>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</si>
  <si>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</si>
  <si>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</si>
  <si>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</si>
  <si>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</si>
  <si>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</si>
  <si>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</si>
  <si>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</si>
  <si>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</si>
  <si>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</si>
  <si>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</si>
  <si>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</si>
  <si>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</si>
  <si>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</si>
  <si>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</si>
  <si>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</si>
  <si>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</si>
  <si>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</si>
  <si>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</si>
  <si>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</si>
  <si>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</si>
  <si>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</si>
  <si>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</si>
  <si>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</si>
  <si>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</si>
  <si>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</si>
  <si>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</si>
  <si>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</si>
  <si>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</si>
  <si>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</si>
  <si>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</si>
  <si>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</si>
  <si>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</si>
  <si>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</si>
  <si>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</si>
  <si>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</si>
  <si>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</si>
  <si>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</si>
  <si>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</si>
  <si>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</si>
  <si>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</si>
  <si>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</si>
  <si>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</si>
  <si>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</si>
  <si>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</si>
  <si>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</si>
  <si>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</si>
  <si>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</si>
  <si>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</si>
  <si>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</si>
  <si>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</si>
  <si>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</si>
  <si>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</si>
  <si>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</si>
  <si>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</si>
  <si>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</si>
  <si>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</si>
  <si>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</si>
  <si>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</si>
  <si>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</si>
  <si>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</si>
  <si>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</si>
  <si>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</si>
  <si>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</si>
  <si>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</si>
  <si>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</si>
  <si>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</si>
  <si>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</si>
  <si>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</si>
  <si>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</si>
  <si>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</si>
  <si>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</si>
  <si>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</si>
  <si>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</si>
  <si>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</si>
  <si>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</si>
  <si>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</si>
  <si>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</si>
  <si>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</si>
  <si>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</si>
  <si>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</si>
  <si>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</si>
  <si>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</si>
  <si>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</si>
  <si>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</si>
  <si>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</si>
  <si>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</si>
  <si>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</si>
  <si>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</si>
  <si>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</si>
  <si>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</si>
  <si>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</si>
  <si>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</si>
  <si>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</si>
  <si>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</si>
  <si>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</si>
  <si>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</si>
  <si>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</si>
  <si>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</si>
  <si>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</si>
  <si>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</si>
  <si>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</si>
  <si>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</si>
  <si>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</si>
  <si>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</si>
  <si>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</si>
  <si>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</si>
  <si>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</si>
  <si>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</si>
  <si>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</si>
  <si>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</si>
  <si>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</si>
  <si>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</si>
  <si>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</si>
  <si>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</si>
  <si>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</si>
  <si>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</si>
  <si>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</si>
  <si>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</si>
  <si>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</si>
  <si>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</si>
  <si>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</si>
  <si>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</si>
  <si>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</si>
  <si>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</si>
  <si>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</si>
  <si>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</si>
  <si>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</si>
  <si>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</si>
  <si>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</si>
  <si>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</si>
  <si>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</si>
  <si>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</si>
  <si>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</si>
  <si>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</si>
  <si>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</si>
  <si>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</si>
  <si>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</si>
  <si>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</si>
  <si>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</si>
  <si>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</si>
  <si>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</si>
  <si>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</si>
  <si>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</si>
  <si>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</si>
  <si>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</si>
  <si>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</si>
  <si>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</si>
  <si>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</si>
  <si>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</si>
  <si>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</si>
  <si>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</si>
  <si>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</si>
  <si>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</si>
  <si>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</si>
  <si>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</si>
  <si>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</si>
  <si>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</si>
  <si>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</si>
  <si>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</si>
  <si>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</si>
  <si>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</si>
  <si>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</si>
  <si>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</si>
  <si>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</si>
  <si>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</si>
  <si>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</si>
  <si>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</si>
  <si>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</si>
  <si>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</si>
  <si>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</si>
  <si>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</si>
  <si>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</si>
  <si>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</si>
  <si>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</si>
  <si>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</si>
  <si>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</si>
  <si>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</si>
  <si>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</si>
  <si>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</si>
  <si>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</si>
  <si>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</si>
  <si>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</si>
  <si>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</si>
  <si>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</si>
  <si>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</si>
  <si>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</si>
  <si>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</si>
  <si>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</si>
  <si>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</si>
  <si>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</si>
  <si>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</si>
  <si>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</si>
  <si>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</si>
  <si>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</si>
  <si>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</si>
  <si>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</si>
  <si>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</si>
  <si>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</si>
  <si>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</si>
  <si>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</si>
  <si>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</si>
  <si>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</si>
  <si>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</si>
  <si>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</si>
  <si>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</si>
  <si>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</si>
  <si>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</si>
  <si>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</si>
  <si>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</si>
  <si>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</si>
  <si>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</si>
  <si>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</si>
  <si>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</si>
  <si>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</si>
  <si>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</si>
  <si>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</si>
  <si>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</si>
  <si>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</si>
  <si>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</si>
  <si>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</si>
  <si>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</si>
  <si>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</si>
  <si>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</si>
  <si>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</si>
  <si>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</si>
  <si>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</si>
  <si>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</si>
  <si>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</si>
  <si>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</si>
  <si>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</si>
  <si>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</si>
  <si>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</si>
  <si>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</si>
  <si>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</si>
  <si>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</si>
  <si>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</si>
  <si>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</si>
  <si>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</si>
  <si>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</si>
  <si>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</si>
  <si>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</si>
  <si>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</si>
  <si>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</si>
  <si>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</si>
  <si>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</si>
  <si>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</si>
  <si>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</si>
  <si>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</si>
  <si>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</si>
  <si>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</si>
  <si>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</si>
  <si>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</si>
  <si>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</si>
  <si>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</si>
  <si>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</si>
  <si>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</si>
  <si>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</si>
  <si>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</si>
  <si>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</si>
  <si>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</si>
  <si>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</si>
  <si>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</si>
  <si>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</si>
  <si>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</si>
  <si>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</si>
  <si>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</si>
  <si>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</si>
  <si>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</si>
  <si>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</si>
  <si>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</si>
  <si>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</si>
  <si>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</si>
  <si>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</si>
  <si>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</si>
  <si>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</si>
  <si>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</si>
  <si>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</si>
  <si>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</si>
  <si>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</si>
  <si>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</si>
  <si>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</si>
  <si>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</si>
  <si>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</si>
  <si>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</si>
  <si>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</si>
  <si>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</si>
  <si>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</si>
  <si>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</si>
  <si>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</si>
  <si>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</si>
  <si>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</si>
  <si>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</si>
  <si>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</si>
  <si>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</si>
  <si>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</si>
  <si>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</si>
  <si>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</si>
  <si>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</si>
  <si>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</si>
  <si>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</si>
  <si>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</si>
  <si>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</si>
  <si>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</si>
  <si>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</si>
  <si>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</si>
  <si>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</si>
  <si>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</si>
  <si>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</si>
  <si>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</si>
  <si>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</si>
  <si>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</si>
  <si>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</si>
  <si>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</si>
  <si>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</si>
  <si>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</si>
  <si>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</si>
  <si>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</si>
  <si>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</si>
  <si>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</si>
  <si>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</si>
  <si>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</si>
  <si>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</si>
  <si>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</si>
  <si>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</si>
  <si>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</si>
  <si>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</si>
  <si>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</si>
  <si>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</si>
  <si>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</si>
  <si>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</si>
  <si>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</si>
  <si>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</si>
  <si>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</si>
  <si>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</si>
  <si>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</si>
  <si>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</si>
  <si>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</si>
  <si>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</si>
  <si>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</si>
  <si>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</si>
  <si>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</si>
  <si>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</si>
  <si>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</si>
  <si>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</si>
  <si>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</si>
  <si>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</si>
  <si>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</si>
  <si>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</si>
  <si>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</si>
  <si>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</si>
  <si>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</si>
  <si>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</si>
  <si>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</si>
  <si>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</si>
  <si>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</si>
  <si>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</si>
  <si>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</si>
  <si>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</si>
  <si>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</si>
  <si>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</si>
  <si>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</si>
  <si>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</si>
  <si>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</si>
  <si>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</si>
  <si>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</si>
  <si>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</si>
  <si>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</si>
  <si>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</si>
  <si>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</si>
  <si>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</si>
  <si>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</si>
  <si>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</si>
  <si>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</si>
  <si>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</si>
  <si>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</si>
  <si>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</si>
  <si>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</si>
  <si>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</si>
  <si>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</si>
  <si>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</si>
  <si>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</si>
  <si>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</si>
  <si>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</si>
  <si>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</si>
  <si>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</si>
  <si>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</si>
  <si>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</si>
  <si>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</si>
  <si>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</si>
  <si>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</si>
  <si>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</si>
  <si>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</si>
  <si>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</si>
  <si>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</si>
  <si>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</si>
  <si>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</si>
  <si>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</si>
  <si>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</si>
  <si>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</si>
  <si>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</si>
  <si>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</si>
  <si>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</si>
  <si>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</si>
  <si>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</si>
  <si>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</si>
  <si>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</si>
  <si>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</si>
  <si>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</si>
  <si>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</si>
  <si>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</si>
  <si>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</si>
  <si>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</si>
  <si>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</si>
  <si>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</si>
  <si>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</si>
  <si>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</si>
  <si>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</si>
  <si>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</si>
  <si>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</si>
  <si>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</si>
  <si>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</si>
  <si>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</si>
  <si>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</si>
  <si>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</si>
  <si>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</si>
  <si>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</si>
  <si>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</si>
  <si>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</si>
  <si>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</si>
  <si>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</si>
  <si>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</si>
  <si>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</si>
  <si>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</si>
  <si>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</si>
  <si>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</si>
  <si>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</si>
  <si>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</si>
  <si>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</si>
  <si>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</si>
  <si>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</si>
  <si>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</si>
  <si>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</si>
  <si>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</si>
  <si>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</si>
  <si>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</si>
  <si>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</si>
  <si>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</si>
  <si>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</si>
  <si>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</si>
  <si>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</si>
  <si>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</si>
  <si>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</si>
  <si>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</si>
  <si>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</si>
  <si>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</si>
  <si>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</si>
  <si>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</si>
  <si>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</si>
  <si>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</si>
  <si>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</si>
  <si>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</si>
  <si>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</si>
  <si>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</si>
  <si>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</si>
  <si>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</si>
  <si>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</si>
  <si>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</si>
  <si>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</si>
  <si>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</si>
  <si>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</si>
  <si>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</si>
  <si>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</si>
  <si>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</si>
  <si>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</si>
  <si>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</si>
  <si>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</si>
  <si>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</si>
  <si>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</si>
  <si>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</si>
  <si>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</si>
  <si>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</si>
  <si>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</si>
  <si>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</si>
  <si>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</si>
  <si>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</si>
  <si>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</si>
  <si>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</si>
  <si>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</si>
  <si>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</si>
  <si>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</si>
  <si>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</si>
  <si>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</si>
  <si>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</si>
  <si>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</si>
  <si>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</si>
  <si>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</si>
  <si>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</si>
  <si>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</si>
  <si>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</si>
  <si>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</si>
  <si>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</si>
  <si>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</si>
  <si>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</si>
  <si>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</si>
  <si>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</si>
  <si>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</si>
  <si>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</si>
  <si>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</si>
  <si>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</si>
  <si>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</si>
  <si>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</si>
  <si>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</si>
  <si>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</si>
  <si>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</si>
  <si>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</si>
  <si>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</si>
  <si>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</si>
  <si>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</si>
  <si>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</si>
  <si>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</si>
  <si>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</si>
  <si>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</si>
  <si>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</si>
  <si>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</si>
  <si>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</si>
  <si>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</si>
  <si>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</si>
  <si>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</si>
  <si>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</si>
  <si>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</si>
  <si>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</si>
  <si>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</si>
  <si>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</si>
  <si>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</si>
  <si>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</si>
  <si>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</si>
  <si>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</si>
  <si>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</si>
  <si>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</si>
  <si>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</si>
  <si>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</si>
  <si>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</si>
  <si>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</si>
  <si>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</si>
  <si>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</si>
  <si>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</si>
  <si>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</si>
  <si>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</si>
  <si>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</si>
  <si>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</si>
  <si>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</si>
  <si>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</si>
  <si>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</si>
  <si>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</si>
  <si>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</si>
  <si>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</si>
  <si>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</si>
  <si>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</si>
  <si>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</si>
  <si>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</si>
  <si>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</si>
  <si>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</si>
  <si>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</si>
  <si>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</si>
  <si>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</si>
  <si>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</si>
  <si>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</si>
  <si>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</si>
  <si>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</si>
  <si>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</si>
  <si>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</si>
  <si>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</si>
  <si>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</si>
  <si>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</si>
  <si>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</si>
  <si>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</si>
  <si>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</si>
  <si>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</si>
  <si>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</si>
  <si>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</si>
  <si>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</si>
  <si>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</si>
  <si>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</si>
  <si>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</si>
  <si>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</si>
  <si>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</si>
  <si>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</si>
  <si>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</si>
  <si>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</si>
  <si>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</si>
  <si>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</si>
  <si>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</si>
  <si>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</si>
  <si>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</si>
  <si>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</si>
  <si>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</si>
  <si>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</si>
  <si>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</si>
  <si>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</si>
  <si>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</si>
  <si>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</si>
  <si>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</si>
  <si>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</si>
  <si>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</si>
  <si>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</si>
  <si>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</si>
  <si>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</si>
  <si>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</si>
  <si>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</si>
  <si>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</si>
  <si>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</si>
  <si>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</si>
  <si>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</si>
  <si>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</si>
  <si>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</si>
  <si>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</si>
  <si>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</si>
  <si>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</si>
  <si>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</si>
  <si>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</si>
  <si>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</si>
  <si>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</si>
  <si>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</si>
  <si>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</si>
  <si>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</si>
  <si>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</si>
  <si>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</si>
  <si>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</si>
  <si>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</si>
  <si>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</si>
  <si>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</si>
  <si>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</si>
  <si>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</si>
  <si>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</si>
  <si>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</si>
  <si>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</si>
  <si>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</si>
  <si>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</si>
  <si>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</si>
  <si>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</si>
  <si>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</si>
  <si>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</si>
  <si>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</si>
  <si>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</si>
  <si>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</si>
  <si>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</si>
  <si>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</si>
  <si>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</si>
  <si>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</si>
  <si>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</si>
  <si>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</si>
  <si>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</si>
  <si>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</si>
  <si>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</si>
  <si>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</si>
  <si>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</si>
  <si>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</si>
  <si>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</si>
  <si>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</si>
  <si>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</si>
  <si>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</si>
  <si>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</si>
  <si>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</si>
  <si>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</si>
  <si>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</si>
  <si>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</si>
  <si>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</si>
  <si>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</si>
  <si>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</si>
  <si>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</si>
  <si>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</si>
  <si>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</si>
  <si>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</si>
  <si>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</si>
  <si>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</si>
  <si>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</si>
  <si>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</si>
  <si>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</si>
  <si>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</si>
  <si>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</si>
  <si>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</si>
  <si>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</si>
  <si>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</si>
  <si>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</si>
  <si>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</si>
  <si>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</si>
  <si>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</si>
  <si>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</si>
  <si>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</si>
  <si>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</si>
  <si>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</si>
  <si>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</si>
  <si>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</si>
  <si>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</si>
  <si>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</si>
  <si>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</si>
  <si>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</si>
  <si>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</si>
  <si>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</si>
  <si>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</si>
  <si>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</si>
  <si>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</si>
  <si>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</si>
  <si>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</si>
  <si>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</si>
  <si>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</si>
  <si>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</si>
  <si>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</si>
  <si>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</si>
  <si>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</si>
  <si>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</si>
  <si>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</si>
  <si>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</si>
  <si>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</si>
  <si>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</si>
  <si>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</si>
  <si>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</si>
  <si>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</si>
  <si>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</si>
  <si>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</si>
  <si>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</si>
  <si>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</si>
  <si>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</si>
  <si>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</si>
  <si>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</si>
  <si>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</si>
  <si>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</si>
  <si>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</si>
  <si>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</si>
  <si>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</si>
  <si>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</si>
  <si>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</si>
  <si>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</si>
  <si>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</si>
  <si>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</si>
  <si>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</si>
  <si>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</si>
  <si>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</si>
  <si>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</si>
  <si>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</si>
  <si>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</si>
  <si>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</si>
  <si>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</si>
  <si>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</si>
  <si>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</si>
  <si>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</si>
  <si>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</si>
  <si>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</si>
  <si>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</si>
  <si>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</si>
  <si>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</si>
  <si>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</si>
  <si>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</si>
  <si>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</si>
  <si>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</si>
  <si>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</si>
  <si>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</si>
  <si>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</si>
  <si>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</si>
  <si>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</si>
  <si>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</si>
  <si>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</si>
  <si>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</si>
  <si>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</si>
  <si>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</si>
  <si>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</si>
  <si>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</si>
  <si>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</si>
  <si>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</si>
  <si>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</si>
  <si>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</si>
  <si>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</si>
  <si>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</si>
  <si>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</si>
  <si>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</si>
  <si>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</si>
  <si>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</si>
  <si>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</si>
  <si>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</si>
  <si>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</si>
  <si>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</si>
  <si>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</si>
  <si>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</si>
  <si>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</si>
  <si>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</si>
  <si>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</si>
  <si>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</si>
  <si>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</si>
  <si>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</si>
  <si>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</si>
  <si>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</si>
  <si>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</si>
  <si>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</si>
  <si>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</si>
  <si>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</si>
  <si>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</si>
  <si>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</si>
  <si>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</si>
  <si>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</si>
  <si>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</si>
  <si>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</si>
  <si>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</si>
  <si>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</si>
  <si>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</si>
  <si>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</si>
  <si>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</si>
  <si>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</si>
  <si>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</si>
  <si>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</si>
  <si>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</si>
  <si>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</si>
  <si>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</si>
  <si>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</si>
  <si>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</si>
  <si>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</si>
  <si>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</si>
  <si>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</si>
  <si>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</si>
  <si>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</si>
  <si>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</si>
  <si>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</si>
  <si>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</si>
  <si>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</si>
  <si>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</si>
  <si>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</si>
  <si>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</si>
  <si>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</si>
  <si>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</si>
  <si>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</si>
  <si>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</si>
  <si>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</si>
  <si>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</si>
  <si>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</si>
  <si>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</si>
  <si>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</si>
  <si>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</si>
  <si>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</si>
  <si>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</si>
  <si>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</si>
  <si>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</si>
  <si>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</si>
  <si>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</si>
  <si>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</si>
  <si>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</si>
  <si>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</si>
  <si>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</si>
  <si>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</si>
  <si>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</si>
  <si>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</si>
  <si>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</si>
  <si>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</si>
  <si>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</si>
  <si>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</si>
  <si>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</si>
  <si>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</si>
  <si>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</si>
  <si>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</si>
  <si>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</si>
  <si>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</si>
  <si>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</si>
  <si>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</si>
  <si>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</si>
  <si>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</si>
  <si>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</si>
  <si>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</si>
  <si>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</si>
  <si>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</si>
  <si>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</si>
  <si>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</si>
  <si>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</si>
  <si>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</si>
  <si>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</si>
  <si>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</si>
  <si>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</si>
  <si>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</si>
  <si>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</si>
  <si>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</si>
  <si>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</si>
  <si>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</si>
  <si>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</si>
  <si>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</si>
  <si>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</si>
  <si>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</si>
  <si>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</si>
  <si>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</si>
  <si>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</si>
  <si>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</si>
  <si>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</si>
  <si>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</si>
  <si>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</si>
  <si>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</si>
  <si>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</si>
  <si>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</si>
  <si>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</si>
  <si>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</si>
  <si>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</si>
  <si>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</si>
  <si>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</si>
  <si>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</si>
  <si>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</si>
  <si>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</si>
  <si>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</si>
  <si>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</si>
  <si>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</si>
  <si>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</si>
  <si>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</si>
  <si>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</si>
  <si>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</si>
  <si>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</si>
  <si>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</si>
  <si>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</si>
  <si>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</si>
  <si>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</si>
  <si>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</si>
  <si>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</si>
  <si>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</si>
  <si>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</si>
  <si>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</si>
  <si>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</si>
  <si>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</si>
  <si>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</si>
  <si>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</si>
  <si>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</si>
  <si>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</si>
  <si>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</si>
  <si>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</si>
  <si>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</si>
  <si>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</si>
  <si>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</si>
  <si>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</si>
  <si>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</si>
  <si>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</si>
  <si>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</si>
  <si>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</si>
  <si>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</si>
  <si>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</si>
  <si>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</si>
  <si>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</si>
  <si>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</si>
  <si>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</si>
  <si>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</si>
  <si>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</si>
  <si>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</si>
  <si>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</si>
  <si>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</si>
  <si>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</si>
  <si>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</si>
  <si>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</si>
  <si>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</si>
  <si>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</si>
  <si>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</si>
  <si>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</si>
  <si>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</si>
  <si>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</si>
  <si>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</si>
  <si>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</si>
  <si>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</si>
  <si>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</si>
  <si>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</si>
  <si>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</si>
  <si>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</si>
  <si>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</si>
  <si>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</si>
  <si>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</si>
  <si>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</si>
  <si>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</si>
  <si>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</si>
  <si>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</si>
  <si>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</si>
  <si>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</si>
  <si>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</si>
  <si>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</si>
  <si>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</si>
  <si>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</si>
  <si>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</si>
  <si>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</si>
  <si>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</si>
  <si>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</si>
  <si>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</si>
  <si>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</si>
  <si>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</si>
  <si>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</si>
  <si>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</si>
  <si>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</si>
  <si>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</si>
  <si>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</si>
  <si>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</si>
  <si>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</si>
  <si>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</si>
  <si>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</si>
  <si>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</si>
  <si>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</si>
  <si>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</si>
  <si>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</si>
  <si>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</si>
  <si>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</si>
  <si>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</si>
  <si>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</si>
  <si>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</si>
  <si>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</si>
  <si>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</si>
  <si>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</si>
  <si>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</si>
  <si>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</si>
  <si>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</si>
  <si>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</si>
  <si>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</si>
  <si>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</si>
  <si>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</si>
  <si>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</si>
  <si>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</si>
  <si>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</si>
  <si>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</si>
  <si>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</si>
  <si>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</si>
  <si>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</si>
  <si>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</si>
  <si>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</si>
  <si>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</si>
  <si>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</si>
  <si>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</si>
  <si>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</si>
  <si>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</si>
  <si>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</si>
  <si>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</si>
  <si>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</si>
  <si>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</si>
  <si>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</si>
  <si>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</si>
  <si>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</si>
  <si>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</si>
  <si>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</si>
  <si>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</si>
  <si>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</si>
  <si>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</si>
  <si>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</si>
  <si>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</si>
  <si>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</si>
  <si>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</si>
  <si>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</si>
  <si>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</si>
  <si>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</si>
  <si>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</si>
  <si>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</si>
  <si>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</si>
  <si>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</si>
  <si>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</si>
  <si>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</si>
  <si>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</si>
  <si>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</si>
  <si>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</si>
  <si>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</si>
  <si>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</si>
  <si>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</si>
  <si>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</si>
  <si>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</si>
  <si>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</si>
  <si>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</si>
  <si>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</si>
  <si>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</si>
  <si>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</si>
  <si>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</si>
  <si>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</si>
  <si>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</si>
  <si>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</si>
  <si>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</si>
  <si>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</si>
  <si>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</si>
  <si>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</si>
  <si>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</si>
  <si>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</si>
  <si>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</si>
  <si>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</si>
  <si>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</si>
  <si>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</si>
  <si>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</si>
  <si>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</si>
  <si>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</si>
  <si>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</si>
  <si>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</si>
  <si>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</si>
  <si>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</si>
  <si>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</si>
  <si>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</si>
  <si>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</si>
  <si>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</si>
  <si>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</si>
  <si>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</si>
  <si>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</si>
  <si>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</si>
  <si>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</si>
  <si>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</si>
  <si>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</si>
  <si>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</si>
  <si>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</si>
  <si>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</si>
  <si>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</si>
  <si>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</si>
  <si>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</si>
  <si>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</si>
  <si>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</si>
  <si>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</si>
  <si>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</si>
  <si>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</si>
  <si>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</si>
  <si>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</si>
  <si>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</si>
  <si>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</si>
  <si>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</si>
  <si>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</si>
  <si>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</si>
  <si>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</si>
  <si>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</si>
  <si>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</si>
  <si>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</si>
  <si>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</si>
  <si>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</si>
  <si>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</si>
  <si>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</si>
  <si>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</si>
  <si>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</si>
  <si>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</si>
  <si>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</si>
  <si>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</si>
  <si>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</si>
  <si>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</si>
  <si>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</si>
  <si>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</si>
  <si>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</si>
  <si>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</si>
  <si>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</si>
  <si>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</si>
  <si>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</si>
  <si>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</si>
  <si>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</si>
  <si>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</si>
  <si>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</si>
  <si>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</si>
  <si>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</si>
  <si>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</si>
  <si>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</si>
  <si>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</si>
  <si>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</si>
  <si>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</si>
  <si>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</si>
  <si>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</si>
  <si>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</si>
  <si>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</si>
  <si>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</si>
  <si>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</si>
  <si>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</si>
  <si>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</si>
  <si>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</si>
  <si>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</si>
  <si>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</si>
  <si>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</si>
  <si>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</si>
  <si>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</si>
  <si>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</si>
  <si>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</si>
  <si>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</si>
  <si>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</si>
  <si>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</si>
  <si>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</si>
  <si>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</si>
  <si>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</si>
  <si>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</si>
  <si>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</si>
  <si>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</si>
  <si>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</si>
  <si>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</si>
  <si>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</si>
  <si>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</si>
  <si>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</si>
  <si>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</si>
  <si>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</si>
  <si>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</si>
  <si>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</si>
  <si>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</si>
  <si>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</si>
  <si>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</si>
  <si>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</si>
  <si>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</si>
  <si>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</si>
  <si>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</si>
  <si>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</si>
  <si>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</si>
  <si>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</si>
  <si>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</si>
  <si>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</si>
  <si>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</si>
  <si>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</si>
  <si>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</si>
  <si>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</si>
  <si>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</si>
  <si>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</si>
  <si>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</si>
  <si>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</si>
  <si>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</si>
  <si>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</si>
  <si>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</si>
  <si>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</si>
  <si>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</si>
  <si>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</si>
  <si>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</si>
  <si>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</si>
  <si>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</si>
  <si>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</si>
  <si>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</si>
  <si>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</si>
  <si>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</si>
  <si>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</si>
  <si>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</si>
  <si>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</si>
  <si>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</si>
  <si>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</si>
  <si>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</si>
  <si>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</si>
  <si>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</si>
  <si>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</si>
  <si>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</si>
  <si>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</si>
  <si>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</si>
  <si>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</si>
  <si>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</si>
  <si>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</si>
  <si>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</si>
  <si>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</si>
  <si>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</si>
  <si>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</si>
  <si>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</si>
  <si>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</si>
  <si>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</si>
  <si>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</si>
  <si>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</si>
  <si>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</si>
  <si>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</si>
  <si>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</si>
  <si>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</si>
  <si>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</si>
  <si>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</si>
  <si>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</si>
  <si>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</si>
  <si>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</si>
  <si>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</si>
  <si>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</si>
  <si>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</si>
  <si>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</si>
  <si>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</si>
  <si>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</si>
  <si>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</si>
  <si>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</si>
  <si>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</si>
  <si>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</si>
  <si>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</si>
  <si>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</si>
  <si>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</si>
  <si>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</si>
  <si>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</si>
  <si>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</si>
  <si>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</si>
  <si>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</si>
  <si>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</si>
  <si>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</si>
  <si>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</si>
  <si>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</si>
  <si>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</si>
  <si>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</si>
  <si>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</si>
  <si>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</si>
  <si>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</si>
  <si>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</si>
  <si>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</si>
  <si>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</si>
  <si>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</si>
  <si>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</si>
  <si>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</si>
  <si>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</si>
  <si>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</si>
  <si>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</si>
  <si>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</si>
  <si>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</si>
  <si>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</si>
  <si>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</si>
  <si>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</si>
  <si>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</si>
  <si>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</si>
  <si>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</si>
  <si>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</si>
  <si>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</si>
  <si>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</si>
  <si>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</si>
  <si>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</si>
  <si>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</si>
  <si>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</si>
  <si>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</si>
  <si>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</si>
  <si>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</si>
  <si>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</si>
  <si>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</si>
  <si>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</si>
  <si>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</si>
  <si>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</si>
  <si>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</si>
  <si>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</si>
  <si>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</si>
  <si>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</si>
  <si>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</si>
  <si>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</si>
  <si>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</si>
  <si>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</si>
  <si>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</si>
  <si>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</si>
  <si>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</si>
  <si>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</si>
  <si>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</si>
  <si>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</si>
  <si>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</si>
  <si>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</si>
  <si>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</si>
  <si>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</si>
  <si>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</si>
  <si>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</si>
  <si>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</si>
  <si>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</si>
  <si>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</si>
  <si>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</si>
  <si>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</si>
  <si>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</si>
  <si>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</si>
  <si>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</si>
  <si>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</si>
  <si>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</si>
  <si>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</si>
  <si>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</si>
  <si>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</si>
  <si>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</si>
  <si>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</si>
  <si>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</si>
  <si>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</si>
  <si>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</si>
  <si>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</si>
  <si>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</si>
  <si>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</si>
  <si>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</si>
  <si>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</si>
  <si>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</si>
  <si>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</si>
  <si>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</si>
  <si>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</si>
  <si>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</si>
  <si>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</si>
  <si>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</si>
  <si>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</si>
  <si>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</si>
  <si>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</si>
  <si>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</si>
  <si>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</si>
  <si>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</si>
  <si>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</si>
  <si>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</si>
  <si>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</si>
  <si>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</si>
  <si>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</si>
  <si>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</si>
  <si>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</si>
  <si>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</si>
  <si>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</si>
  <si>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</si>
  <si>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</si>
  <si>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</si>
  <si>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</si>
  <si>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</si>
  <si>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</si>
  <si>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</si>
  <si>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</si>
  <si>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</si>
  <si>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</si>
  <si>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</si>
  <si>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</si>
  <si>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</si>
  <si>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</si>
  <si>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</si>
  <si>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</si>
  <si>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</si>
  <si>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</si>
  <si>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</si>
  <si>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</si>
  <si>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</si>
  <si>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</si>
  <si>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</si>
  <si>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</si>
  <si>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</si>
  <si>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</si>
  <si>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</si>
  <si>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</si>
  <si>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</si>
  <si>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</si>
  <si>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</si>
  <si>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</si>
  <si>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</si>
  <si>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</si>
  <si>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</si>
  <si>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</si>
  <si>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</si>
  <si>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</si>
  <si>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</si>
  <si>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</si>
  <si>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</si>
  <si>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</si>
  <si>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</si>
  <si>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</si>
  <si>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</si>
  <si>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</si>
  <si>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</si>
  <si>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</si>
  <si>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</si>
  <si>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</si>
  <si>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</si>
  <si>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</si>
  <si>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</si>
  <si>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</si>
  <si>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</si>
  <si>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</si>
  <si>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</si>
  <si>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</si>
  <si>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</si>
  <si>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</si>
  <si>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</si>
  <si>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</si>
  <si>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</si>
  <si>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</si>
  <si>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</si>
  <si>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</si>
  <si>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</si>
  <si>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</si>
  <si>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</si>
  <si>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</si>
  <si>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</si>
  <si>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</si>
  <si>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</si>
  <si>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</si>
  <si>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</si>
  <si>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</si>
  <si>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</si>
  <si>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</si>
  <si>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</si>
  <si>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</si>
  <si>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</si>
  <si>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</si>
  <si>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</si>
  <si>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</si>
  <si>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</si>
  <si>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</si>
  <si>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</si>
  <si>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</si>
  <si>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</si>
  <si>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</si>
  <si>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</si>
  <si>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</si>
  <si>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</si>
  <si>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</si>
  <si>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</si>
  <si>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</si>
  <si>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</si>
  <si>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</si>
  <si>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</si>
  <si>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</si>
  <si>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</si>
  <si>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</si>
  <si>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</si>
  <si>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</si>
  <si>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</si>
  <si>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</si>
  <si>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</si>
  <si>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</si>
  <si>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</si>
  <si>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</si>
  <si>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</si>
  <si>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</si>
  <si>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</si>
  <si>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</si>
  <si>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</si>
  <si>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</si>
  <si>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</si>
  <si>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</si>
  <si>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</si>
  <si>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</si>
  <si>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</si>
  <si>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</si>
  <si>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</si>
  <si>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</si>
  <si>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</si>
  <si>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</si>
  <si>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</si>
  <si>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</si>
  <si>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</si>
  <si>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</si>
  <si>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</si>
  <si>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</si>
  <si>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</si>
  <si>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</si>
  <si>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</si>
  <si>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</si>
  <si>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</si>
  <si>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</si>
  <si>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</si>
  <si>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</si>
  <si>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</si>
  <si>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</si>
  <si>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</si>
  <si>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</si>
  <si>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</si>
  <si>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</si>
  <si>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</si>
  <si>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</si>
  <si>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</si>
  <si>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</si>
  <si>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</si>
  <si>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</si>
  <si>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</si>
  <si>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</si>
  <si>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</si>
  <si>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</si>
  <si>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</si>
  <si>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</si>
  <si>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</si>
  <si>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</si>
  <si>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</si>
  <si>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</si>
  <si>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</si>
  <si>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</si>
  <si>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</si>
  <si>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</si>
  <si>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</si>
  <si>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</si>
  <si>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</si>
  <si>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</si>
  <si>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</si>
  <si>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</si>
  <si>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</si>
  <si>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</si>
  <si>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</si>
  <si>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</si>
  <si>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</si>
  <si>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</si>
  <si>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</si>
  <si>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</si>
  <si>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</si>
  <si>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</si>
  <si>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</si>
  <si>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</si>
  <si>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</si>
  <si>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</si>
  <si>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</si>
  <si>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</si>
  <si>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</si>
  <si>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</si>
  <si>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</si>
  <si>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</si>
  <si>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</si>
  <si>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</si>
  <si>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</si>
  <si>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</si>
  <si>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</si>
  <si>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</si>
  <si>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</si>
  <si>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</si>
  <si>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</si>
  <si>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</si>
  <si>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</si>
  <si>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</si>
  <si>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</si>
  <si>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</si>
  <si>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</si>
  <si>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</si>
  <si>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</si>
  <si>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</si>
  <si>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</si>
  <si>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</si>
  <si>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</si>
  <si>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</si>
  <si>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</si>
  <si>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</si>
  <si>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</si>
  <si>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</si>
  <si>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</si>
  <si>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</si>
  <si>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</si>
  <si>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</si>
  <si>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</si>
  <si>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</si>
  <si>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</si>
  <si>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</si>
  <si>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</si>
  <si>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</si>
  <si>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</si>
  <si>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</si>
  <si>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</si>
  <si>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</si>
  <si>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</si>
  <si>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</si>
  <si>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</si>
  <si>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</si>
  <si>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</si>
  <si>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</si>
  <si>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</si>
  <si>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</si>
  <si>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</si>
  <si>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</si>
  <si>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</si>
  <si>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</si>
  <si>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</si>
  <si>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</si>
  <si>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</si>
  <si>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</si>
  <si>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</si>
  <si>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</si>
  <si>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</si>
  <si>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</si>
  <si>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</si>
  <si>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</si>
  <si>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</si>
  <si>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</si>
  <si>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</si>
  <si>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</si>
  <si>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</si>
  <si>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</si>
  <si>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</si>
  <si>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</si>
  <si>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</si>
  <si>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</si>
  <si>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</si>
  <si>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</si>
  <si>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</si>
  <si>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</si>
  <si>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</si>
  <si>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</si>
  <si>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</si>
  <si>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</si>
  <si>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</si>
  <si>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</si>
  <si>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</si>
  <si>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</si>
  <si>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</si>
  <si>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</si>
  <si>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</si>
  <si>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</si>
  <si>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</si>
  <si>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</si>
  <si>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</si>
  <si>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</si>
  <si>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</si>
  <si>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</si>
  <si>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</si>
  <si>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</si>
  <si>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</si>
  <si>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</si>
  <si>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</si>
  <si>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</si>
  <si>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</si>
  <si>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</si>
  <si>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</si>
  <si>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</si>
  <si>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</si>
  <si>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</si>
  <si>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</si>
  <si>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</si>
  <si>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</si>
  <si>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</si>
  <si>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</si>
  <si>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</si>
  <si>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</si>
  <si>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</si>
  <si>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</si>
  <si>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</si>
  <si>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</si>
  <si>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</si>
  <si>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</si>
  <si>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</si>
  <si>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</si>
  <si>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</si>
  <si>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</si>
  <si>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</si>
  <si>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</si>
  <si>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</si>
  <si>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</si>
  <si>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</si>
  <si>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</si>
  <si>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</si>
  <si>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</si>
  <si>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</si>
  <si>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</si>
  <si>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</si>
  <si>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</si>
  <si>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</si>
  <si>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</si>
  <si>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</si>
  <si>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</si>
  <si>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</si>
  <si>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</si>
  <si>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</si>
  <si>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</si>
  <si>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</si>
  <si>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</si>
  <si>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</si>
  <si>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</si>
  <si>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</si>
  <si>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</si>
  <si>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</si>
  <si>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</si>
  <si>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</si>
  <si>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</si>
  <si>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</si>
  <si>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</si>
  <si>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</si>
  <si>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</si>
  <si>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</si>
  <si>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</si>
  <si>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</si>
  <si>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</si>
  <si>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</si>
  <si>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</si>
  <si>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</si>
  <si>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</si>
  <si>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</si>
  <si>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</si>
  <si>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</si>
  <si>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</si>
  <si>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</si>
  <si>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</si>
  <si>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</si>
  <si>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</si>
  <si>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</si>
  <si>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</si>
  <si>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</si>
  <si>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</si>
  <si>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</si>
  <si>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</si>
  <si>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</si>
  <si>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</si>
  <si>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</si>
  <si>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</si>
  <si>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</si>
  <si>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</si>
  <si>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</si>
  <si>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</si>
  <si>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</si>
  <si>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</si>
  <si>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</si>
  <si>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</si>
  <si>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</si>
  <si>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</si>
  <si>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</si>
  <si>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</si>
  <si>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</si>
  <si>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</si>
  <si>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</si>
  <si>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</si>
  <si>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</si>
  <si>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</si>
  <si>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</si>
  <si>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</si>
  <si>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</si>
  <si>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</si>
  <si>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</si>
  <si>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</si>
  <si>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</si>
  <si>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</si>
  <si>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</si>
  <si>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</si>
  <si>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</si>
  <si>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</si>
  <si>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</si>
  <si>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</si>
  <si>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</si>
  <si>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</si>
  <si>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</si>
  <si>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</si>
  <si>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</si>
  <si>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</si>
  <si>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</si>
  <si>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</si>
  <si>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</si>
  <si>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</si>
  <si>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</si>
  <si>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</si>
  <si>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</si>
  <si>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</si>
  <si>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</si>
  <si>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</si>
  <si>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</si>
  <si>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</si>
  <si>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</si>
  <si>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</si>
  <si>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</si>
  <si>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</si>
  <si>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</si>
  <si>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</si>
  <si>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</si>
  <si>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</si>
  <si>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</si>
  <si>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</si>
  <si>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</si>
  <si>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</si>
  <si>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</si>
  <si>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</si>
  <si>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</si>
  <si>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</si>
  <si>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</si>
  <si>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</si>
  <si>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</si>
  <si>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</si>
  <si>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</si>
  <si>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</si>
  <si>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</si>
  <si>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</si>
  <si>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</si>
  <si>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</si>
  <si>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</si>
  <si>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</si>
  <si>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</si>
  <si>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</si>
  <si>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</si>
  <si>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</si>
  <si>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</si>
  <si>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</si>
  <si>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</si>
  <si>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</si>
  <si>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</si>
  <si>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</si>
  <si>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</si>
  <si>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</si>
  <si>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</si>
  <si>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</si>
  <si>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</si>
  <si>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</si>
  <si>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</si>
  <si>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</si>
  <si>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</si>
  <si>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</si>
  <si>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</si>
  <si>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</si>
  <si>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</si>
  <si>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</si>
  <si>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</si>
  <si>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</si>
  <si>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</si>
  <si>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</si>
  <si>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</si>
  <si>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</si>
  <si>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</si>
  <si>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</si>
  <si>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</si>
  <si>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</si>
  <si>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</si>
  <si>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</si>
  <si>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</si>
  <si>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</si>
  <si>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</si>
  <si>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</si>
  <si>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</si>
  <si>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</si>
  <si>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</si>
  <si>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</si>
  <si>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</si>
  <si>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</si>
  <si>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</si>
  <si>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</si>
  <si>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</si>
  <si>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</si>
  <si>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</si>
  <si>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</si>
  <si>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</si>
  <si>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</si>
  <si>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</si>
  <si>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</si>
  <si>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</si>
  <si>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</si>
  <si>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</si>
  <si>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</si>
  <si>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</si>
  <si>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</si>
  <si>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</si>
  <si>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</si>
  <si>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</si>
  <si>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</si>
  <si>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</si>
  <si>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</si>
  <si>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</si>
  <si>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</si>
  <si>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</si>
  <si>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</si>
  <si>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</si>
  <si>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</si>
  <si>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</si>
  <si>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</si>
  <si>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</si>
  <si>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</si>
  <si>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</si>
  <si>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</si>
  <si>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</si>
  <si>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</si>
  <si>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</si>
  <si>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</si>
  <si>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</si>
  <si>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</si>
  <si>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</si>
  <si>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</si>
  <si>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</si>
  <si>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</si>
  <si>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</si>
  <si>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</si>
  <si>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</si>
  <si>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</si>
  <si>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</si>
  <si>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</si>
  <si>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</si>
  <si>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</si>
  <si>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</si>
  <si>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</si>
  <si>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</si>
  <si>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</si>
  <si>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</si>
  <si>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</si>
  <si>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</si>
  <si>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</si>
  <si>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</si>
  <si>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</si>
  <si>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</si>
  <si>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</si>
  <si>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</si>
  <si>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</si>
  <si>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</si>
  <si>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</si>
  <si>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</si>
  <si>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</si>
  <si>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</si>
  <si>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</si>
  <si>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</si>
  <si>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</si>
  <si>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</si>
  <si>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</si>
  <si>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</si>
  <si>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</si>
  <si>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</si>
  <si>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</si>
  <si>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</si>
  <si>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</si>
  <si>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</si>
  <si>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</si>
  <si>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</si>
  <si>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</si>
  <si>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</si>
  <si>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</si>
  <si>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</si>
  <si>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</si>
  <si>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</si>
  <si>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</si>
  <si>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</si>
  <si>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</si>
  <si>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</si>
  <si>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</si>
  <si>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</si>
  <si>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</si>
  <si>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</si>
  <si>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</si>
  <si>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</si>
  <si>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</si>
  <si>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</si>
  <si>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</si>
  <si>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</si>
  <si>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</si>
  <si>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</si>
  <si>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</si>
  <si>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</si>
  <si>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</si>
  <si>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</si>
  <si>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</si>
  <si>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</si>
  <si>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</si>
  <si>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</si>
  <si>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</si>
  <si>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</si>
  <si>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</si>
  <si>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</si>
  <si>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</si>
  <si>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</si>
  <si>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</si>
  <si>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</si>
  <si>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</si>
  <si>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</si>
  <si>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</si>
  <si>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</si>
  <si>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</si>
  <si>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</si>
  <si>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</si>
  <si>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</si>
  <si>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</si>
  <si>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</si>
  <si>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</si>
  <si>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</si>
  <si>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</si>
  <si>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</si>
  <si>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</si>
  <si>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</si>
  <si>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</si>
  <si>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</si>
  <si>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</si>
  <si>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</si>
  <si>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</si>
  <si>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</si>
  <si>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</si>
  <si>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</si>
  <si>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</si>
  <si>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</si>
  <si>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</si>
  <si>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</si>
  <si>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</si>
  <si>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</si>
  <si>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</si>
  <si>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</si>
  <si>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</si>
  <si>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</si>
  <si>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</si>
  <si>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</si>
  <si>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</si>
  <si>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</si>
  <si>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</si>
  <si>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</si>
  <si>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</si>
  <si>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</si>
  <si>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</si>
  <si>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</si>
  <si>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</si>
  <si>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</si>
  <si>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</si>
  <si>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</si>
  <si>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</si>
  <si>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</si>
  <si>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</si>
  <si>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</si>
  <si>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</si>
  <si>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</si>
  <si>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</si>
  <si>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</si>
  <si>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</si>
  <si>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</si>
  <si>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</si>
  <si>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</si>
  <si>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</si>
  <si>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</si>
  <si>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</si>
  <si>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</si>
  <si>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</si>
  <si>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</si>
  <si>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</si>
  <si>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</si>
  <si>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</si>
  <si>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</si>
  <si>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</si>
  <si>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</si>
  <si>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</si>
  <si>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</si>
  <si>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</si>
  <si>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</si>
  <si>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</si>
  <si>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</si>
  <si>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</si>
  <si>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</si>
  <si>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</si>
  <si>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</si>
  <si>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</si>
  <si>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</si>
  <si>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</si>
  <si>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</si>
  <si>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</si>
  <si>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</si>
  <si>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</si>
  <si>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</si>
  <si>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</si>
  <si>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</si>
  <si>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</si>
  <si>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</si>
  <si>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</si>
  <si>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</si>
  <si>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</si>
  <si>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</si>
  <si>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</si>
  <si>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</si>
  <si>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</si>
  <si>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</si>
  <si>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</si>
  <si>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</si>
  <si>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</si>
  <si>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</si>
  <si>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</si>
  <si>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</si>
  <si>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</si>
  <si>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</si>
  <si>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</si>
  <si>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</si>
  <si>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</si>
  <si>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</si>
  <si>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</si>
  <si>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</si>
  <si>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</si>
  <si>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</si>
  <si>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</si>
  <si>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</si>
  <si>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</si>
  <si>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</si>
  <si>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</si>
  <si>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</si>
  <si>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</si>
  <si>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</si>
  <si>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</si>
  <si>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</si>
  <si>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</si>
  <si>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</si>
  <si>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</si>
  <si>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</si>
  <si>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</si>
  <si>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</si>
  <si>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</si>
  <si>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</si>
  <si>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</si>
  <si>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</si>
  <si>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</si>
  <si>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</si>
  <si>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</si>
  <si>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</si>
  <si>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</si>
  <si>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</si>
  <si>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</si>
  <si>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</si>
  <si>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</si>
  <si>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</si>
  <si>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</si>
  <si>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</si>
  <si>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</si>
  <si>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</si>
  <si>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</si>
  <si>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</si>
  <si>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</si>
  <si>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</si>
  <si>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</si>
  <si>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</si>
  <si>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</si>
  <si>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</si>
  <si>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</si>
  <si>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</si>
  <si>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</si>
  <si>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</si>
  <si>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</si>
  <si>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</si>
  <si>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</si>
  <si>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</si>
  <si>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</si>
  <si>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</si>
  <si>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</si>
  <si>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</si>
  <si>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</si>
  <si>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</si>
  <si>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</si>
  <si>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</si>
  <si>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</si>
  <si>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</si>
  <si>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</si>
  <si>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</si>
  <si>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</si>
  <si>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</si>
  <si>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</si>
  <si>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</si>
  <si>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</si>
  <si>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</si>
  <si>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</si>
  <si>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</si>
  <si>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</si>
  <si>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</si>
  <si>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</si>
  <si>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</si>
  <si>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</si>
  <si>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</si>
  <si>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</si>
  <si>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</si>
  <si>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</si>
  <si>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</si>
  <si>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</si>
  <si>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</si>
  <si>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</si>
  <si>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</si>
  <si>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</si>
  <si>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</si>
  <si>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</si>
  <si>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</si>
  <si>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</si>
  <si>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</si>
  <si>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</si>
  <si>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</si>
  <si>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</si>
  <si>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</si>
  <si>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</si>
  <si>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</si>
  <si>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</si>
  <si>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</si>
  <si>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</si>
  <si>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</si>
  <si>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</si>
  <si>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</si>
  <si>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</si>
  <si>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</si>
  <si>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</si>
  <si>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</si>
  <si>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</si>
  <si>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</si>
  <si>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</si>
  <si>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</si>
  <si>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</si>
  <si>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</si>
  <si>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</si>
  <si>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</si>
  <si>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</si>
  <si>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</si>
  <si>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</si>
  <si>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</si>
  <si>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</si>
  <si>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</si>
  <si>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</si>
  <si>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</si>
  <si>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</si>
  <si>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</si>
  <si>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</si>
  <si>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</si>
  <si>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</si>
  <si>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</si>
  <si>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</si>
  <si>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</si>
  <si>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</si>
  <si>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</si>
  <si>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</si>
  <si>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</si>
  <si>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</si>
  <si>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</si>
  <si>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</si>
  <si>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</si>
  <si>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</si>
  <si>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</si>
  <si>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</si>
  <si>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</si>
  <si>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</si>
  <si>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</si>
  <si>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</si>
  <si>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</si>
  <si>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</si>
  <si>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</si>
  <si>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</si>
  <si>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</si>
  <si>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</si>
  <si>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</si>
  <si>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</si>
  <si>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</si>
  <si>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</si>
  <si>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</si>
  <si>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</si>
  <si>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</si>
  <si>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</si>
  <si>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</si>
  <si>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</si>
  <si>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</si>
  <si>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</si>
  <si>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</si>
  <si>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</si>
  <si>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</si>
  <si>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</si>
  <si>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</si>
  <si>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</si>
  <si>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</si>
  <si>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</si>
  <si>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</si>
  <si>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</si>
  <si>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</si>
  <si>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</si>
  <si>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</si>
  <si>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</si>
  <si>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</si>
  <si>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</si>
  <si>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</si>
  <si>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</si>
  <si>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</si>
  <si>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</si>
  <si>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</si>
  <si>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</si>
  <si>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</si>
  <si>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</si>
  <si>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</si>
  <si>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</si>
  <si>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</si>
  <si>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</si>
  <si>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</si>
  <si>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</si>
  <si>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</si>
  <si>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</si>
  <si>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</si>
  <si>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</si>
  <si>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</si>
  <si>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</si>
  <si>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</si>
  <si>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</si>
  <si>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</si>
  <si>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</si>
  <si>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</si>
  <si>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</si>
  <si>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</si>
  <si>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</si>
  <si>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</si>
  <si>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</si>
  <si>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</si>
  <si>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</si>
  <si>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</si>
  <si>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</si>
  <si>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</si>
  <si>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</si>
  <si>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</si>
  <si>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</si>
  <si>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</si>
  <si>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</si>
  <si>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</si>
  <si>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</si>
  <si>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</si>
  <si>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</si>
  <si>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</si>
  <si>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</si>
  <si>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</si>
  <si>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</si>
  <si>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</si>
  <si>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</si>
  <si>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</si>
  <si>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</si>
  <si>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</si>
  <si>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</si>
  <si>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</si>
  <si>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</si>
  <si>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</si>
  <si>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</si>
  <si>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</si>
  <si>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</si>
  <si>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</si>
  <si>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</si>
  <si>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</si>
  <si>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</si>
  <si>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</si>
  <si>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</si>
  <si>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</si>
  <si>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</si>
  <si>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</si>
  <si>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</si>
  <si>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</si>
  <si>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</si>
  <si>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</si>
  <si>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</si>
  <si>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</si>
  <si>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</si>
  <si>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</si>
  <si>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</si>
  <si>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</si>
  <si>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</si>
  <si>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</si>
  <si>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</si>
  <si>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</si>
  <si>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</si>
  <si>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</si>
  <si>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</si>
  <si>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</si>
  <si>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</si>
  <si>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</si>
  <si>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</si>
  <si>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</si>
  <si>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</si>
  <si>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</si>
  <si>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</si>
  <si>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</si>
  <si>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</si>
  <si>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</si>
  <si>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</si>
  <si>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</si>
  <si>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</si>
  <si>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</si>
  <si>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</si>
  <si>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</si>
  <si>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</si>
  <si>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</si>
  <si>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</si>
  <si>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</si>
  <si>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</si>
  <si>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</si>
  <si>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</si>
  <si>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</si>
  <si>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</si>
  <si>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</si>
  <si>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</si>
  <si>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</si>
  <si>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</si>
  <si>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</si>
  <si>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</si>
  <si>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</si>
  <si>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</si>
  <si>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</si>
  <si>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</si>
  <si>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</si>
  <si>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</si>
  <si>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</si>
  <si>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</si>
  <si>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</si>
  <si>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</si>
  <si>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</si>
  <si>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</si>
  <si>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</si>
  <si>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</si>
  <si>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</si>
  <si>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</si>
  <si>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</si>
  <si>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</si>
  <si>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</si>
  <si>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</si>
  <si>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</si>
  <si>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</si>
  <si>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</si>
  <si>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</si>
  <si>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</si>
  <si>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</si>
  <si>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</si>
  <si>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</si>
  <si>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</si>
  <si>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</si>
  <si>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</si>
  <si>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</si>
  <si>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</si>
  <si>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</si>
  <si>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</si>
  <si>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</si>
  <si>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</si>
  <si>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</si>
  <si>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</si>
  <si>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</si>
  <si>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</si>
  <si>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</si>
  <si>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</si>
  <si>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</si>
  <si>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</si>
  <si>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</si>
  <si>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</si>
  <si>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</si>
  <si>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</si>
  <si>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</si>
  <si>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</si>
  <si>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</si>
  <si>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</si>
  <si>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</si>
  <si>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</si>
  <si>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</si>
  <si>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</si>
  <si>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</si>
  <si>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</si>
  <si>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</si>
  <si>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</si>
  <si>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</si>
  <si>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</si>
  <si>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</si>
  <si>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</si>
  <si>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</si>
  <si>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</si>
  <si>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</si>
  <si>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</si>
  <si>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</si>
  <si>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</si>
  <si>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</si>
  <si>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</si>
  <si>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</si>
  <si>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</si>
  <si>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</si>
  <si>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</si>
  <si>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</si>
  <si>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</si>
  <si>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</si>
  <si>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</si>
  <si>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</si>
  <si>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</si>
  <si>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</si>
  <si>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</si>
  <si>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</si>
  <si>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</si>
  <si>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</si>
  <si>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</si>
  <si>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</si>
  <si>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</si>
  <si>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</si>
  <si>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</si>
  <si>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</si>
  <si>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</si>
  <si>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</si>
  <si>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</si>
  <si>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</si>
  <si>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</si>
  <si>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</si>
  <si>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</si>
  <si>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</si>
  <si>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</si>
  <si>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</si>
  <si>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</si>
  <si>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</si>
  <si>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</si>
  <si>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</si>
  <si>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</si>
  <si>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</si>
  <si>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</si>
  <si>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</si>
  <si>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</si>
  <si>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</si>
  <si>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</si>
  <si>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</si>
  <si>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</si>
  <si>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</si>
  <si>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</si>
  <si>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</si>
  <si>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</si>
  <si>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</si>
  <si>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</si>
  <si>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</si>
  <si>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</si>
  <si>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</si>
  <si>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</si>
  <si>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</si>
  <si>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</si>
  <si>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</si>
  <si>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</si>
  <si>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</si>
  <si>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</si>
  <si>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</si>
  <si>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</si>
  <si>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</si>
  <si>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</si>
  <si>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</si>
  <si>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</si>
  <si>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</si>
  <si>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</si>
  <si>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</si>
  <si>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</si>
  <si>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</si>
  <si>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</si>
  <si>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</si>
  <si>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</si>
  <si>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</si>
  <si>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</si>
  <si>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</si>
  <si>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</si>
  <si>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</si>
  <si>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</si>
  <si>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</si>
  <si>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</si>
  <si>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</si>
  <si>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</si>
  <si>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</si>
  <si>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</si>
  <si>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</si>
  <si>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</si>
  <si>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</si>
  <si>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</si>
  <si>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</si>
  <si>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</si>
  <si>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</si>
  <si>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</si>
  <si>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</si>
  <si>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</si>
  <si>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</si>
  <si>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</si>
  <si>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</si>
  <si>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</si>
  <si>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</si>
  <si>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</si>
  <si>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</si>
  <si>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</si>
  <si>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</si>
  <si>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</si>
  <si>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</si>
  <si>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</si>
  <si>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</si>
  <si>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</si>
  <si>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</si>
  <si>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</si>
  <si>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</si>
  <si>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</si>
  <si>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</si>
  <si>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</si>
  <si>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</si>
  <si>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</si>
  <si>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</si>
  <si>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</si>
  <si>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</si>
  <si>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</si>
  <si>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</si>
  <si>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</si>
  <si>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</si>
  <si>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</si>
  <si>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</si>
  <si>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</si>
  <si>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</si>
  <si>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</si>
  <si>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</si>
  <si>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</si>
  <si>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</si>
  <si>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</si>
  <si>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</si>
  <si>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</si>
  <si>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</si>
  <si>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</si>
  <si>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</si>
  <si>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</si>
  <si>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</si>
  <si>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</si>
  <si>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</si>
  <si>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</si>
  <si>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</si>
  <si>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</si>
  <si>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</si>
  <si>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</si>
  <si>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</si>
  <si>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</si>
  <si>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</si>
  <si>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</si>
  <si>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</si>
  <si>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</si>
  <si>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</si>
  <si>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</si>
  <si>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</si>
  <si>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</si>
  <si>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</si>
  <si>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</si>
  <si>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</si>
  <si>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</si>
  <si>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</si>
  <si>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</si>
  <si>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</si>
  <si>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</si>
  <si>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</si>
  <si>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</si>
  <si>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</si>
  <si>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</si>
  <si>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</si>
  <si>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</si>
  <si>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</si>
  <si>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</si>
  <si>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</si>
  <si>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</si>
  <si>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</si>
  <si>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</si>
  <si>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</si>
  <si>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</si>
  <si>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</si>
  <si>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</si>
  <si>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</si>
  <si>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</si>
  <si>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</si>
  <si>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</si>
  <si>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</si>
  <si>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</si>
  <si>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</si>
  <si>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</si>
  <si>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</si>
  <si>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</si>
  <si>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</si>
  <si>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</si>
  <si>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</si>
  <si>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</si>
  <si>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</si>
  <si>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</si>
  <si>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</si>
  <si>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</si>
  <si>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</si>
  <si>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</si>
  <si>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</si>
  <si>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</si>
  <si>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</si>
  <si>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</si>
  <si>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</si>
  <si>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</si>
  <si>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</si>
  <si>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</si>
  <si>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</si>
  <si>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</si>
  <si>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</si>
  <si>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</si>
  <si>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</si>
  <si>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</si>
  <si>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</si>
  <si>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</si>
  <si>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</si>
  <si>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</si>
  <si>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</si>
  <si>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</si>
  <si>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</si>
  <si>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</si>
  <si>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</si>
  <si>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</si>
  <si>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</si>
  <si>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</si>
  <si>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</si>
  <si>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</si>
  <si>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</si>
  <si>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</si>
  <si>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</si>
  <si>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</si>
  <si>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</si>
  <si>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</si>
  <si>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</si>
  <si>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</si>
  <si>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</si>
  <si>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</si>
  <si>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</si>
  <si>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</si>
  <si>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</si>
  <si>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</si>
  <si>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</si>
  <si>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</si>
  <si>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</si>
  <si>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</si>
  <si>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</si>
  <si>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</si>
  <si>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</si>
  <si>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</si>
  <si>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</si>
  <si>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</si>
  <si>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</si>
  <si>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</si>
  <si>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</si>
  <si>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</si>
  <si>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</si>
  <si>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</si>
  <si>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</si>
  <si>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</si>
  <si>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</si>
  <si>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</si>
  <si>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</si>
  <si>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</si>
  <si>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</si>
  <si>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</si>
  <si>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</si>
  <si>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</si>
  <si>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</si>
  <si>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</si>
  <si>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</si>
  <si>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</si>
  <si>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</si>
  <si>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</si>
  <si>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</si>
  <si>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</si>
  <si>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</si>
  <si>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</si>
  <si>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</si>
  <si>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</si>
  <si>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</si>
  <si>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</si>
  <si>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</si>
  <si>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</si>
  <si>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</si>
  <si>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</si>
  <si>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</si>
  <si>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</si>
  <si>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</si>
  <si>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</si>
  <si>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</si>
  <si>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</si>
  <si>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</si>
  <si>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</si>
  <si>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</si>
  <si>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</si>
  <si>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</si>
  <si>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</si>
  <si>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</si>
  <si>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</si>
  <si>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</si>
  <si>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</si>
  <si>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</si>
  <si>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</si>
  <si>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</si>
  <si>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</si>
  <si>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</si>
  <si>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</si>
  <si>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</si>
  <si>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</si>
  <si>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</si>
  <si>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</si>
  <si>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</si>
  <si>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</si>
  <si>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</si>
  <si>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</si>
  <si>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</si>
  <si>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</si>
  <si>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</si>
  <si>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</si>
  <si>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</si>
  <si>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</si>
  <si>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</si>
  <si>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</si>
  <si>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</si>
  <si>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</si>
  <si>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</si>
  <si>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</si>
  <si>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</si>
  <si>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</si>
  <si>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</si>
  <si>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</si>
  <si>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</si>
  <si>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</si>
  <si>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</si>
  <si>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</si>
  <si>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</si>
  <si>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</si>
  <si>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</si>
  <si>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</si>
  <si>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</si>
  <si>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</si>
  <si>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</si>
  <si>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</si>
  <si>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</si>
  <si>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</si>
  <si>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</si>
  <si>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</si>
  <si>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</si>
  <si>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</si>
  <si>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</si>
  <si>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</si>
  <si>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</si>
  <si>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</si>
  <si>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</si>
  <si>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</si>
  <si>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</si>
  <si>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</si>
  <si>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</si>
  <si>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</si>
  <si>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</si>
  <si>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</si>
  <si>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</si>
  <si>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</si>
  <si>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</si>
  <si>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</si>
  <si>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</si>
  <si>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</si>
  <si>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</si>
  <si>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</si>
  <si>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</si>
  <si>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</si>
  <si>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</si>
  <si>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</si>
  <si>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</si>
  <si>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</si>
  <si>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</si>
  <si>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</si>
  <si>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</si>
  <si>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</si>
  <si>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</si>
  <si>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</si>
  <si>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</si>
  <si>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</si>
  <si>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</si>
  <si>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</si>
  <si>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</si>
  <si>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</si>
  <si>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</si>
  <si>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</si>
  <si>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</si>
  <si>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</si>
  <si>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</si>
  <si>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</si>
  <si>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</si>
  <si>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</si>
  <si>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</si>
  <si>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</si>
  <si>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</si>
  <si>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</si>
  <si>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</si>
  <si>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</si>
  <si>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</si>
  <si>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</si>
  <si>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</si>
  <si>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</si>
  <si>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</si>
  <si>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</si>
  <si>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</si>
  <si>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</si>
  <si>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</si>
  <si>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</si>
  <si>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</si>
  <si>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</si>
  <si>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</si>
  <si>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</si>
  <si>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</si>
  <si>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</si>
  <si>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</si>
  <si>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</si>
  <si>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</si>
  <si>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</si>
  <si>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</si>
  <si>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</si>
  <si>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</si>
  <si>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</si>
  <si>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</si>
  <si>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</si>
  <si>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</si>
  <si>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</si>
  <si>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</si>
  <si>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</si>
  <si>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</si>
  <si>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</si>
  <si>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</si>
  <si>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</si>
  <si>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</si>
  <si>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</si>
  <si>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</si>
  <si>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</si>
  <si>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</si>
  <si>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</si>
  <si>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</si>
  <si>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</si>
  <si>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</si>
  <si>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</si>
  <si>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</si>
  <si>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</si>
  <si>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</si>
  <si>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</si>
  <si>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</si>
  <si>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</si>
  <si>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</si>
  <si>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</si>
  <si>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</si>
  <si>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</si>
  <si>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</si>
  <si>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</si>
  <si>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</si>
  <si>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</si>
  <si>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</si>
  <si>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</si>
  <si>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</si>
  <si>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</si>
  <si>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</si>
  <si>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</si>
  <si>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</si>
  <si>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</si>
  <si>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</si>
  <si>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</si>
  <si>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</si>
  <si>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</si>
  <si>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</si>
  <si>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</si>
  <si>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</si>
  <si>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</si>
  <si>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</si>
  <si>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</si>
  <si>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</si>
  <si>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</si>
  <si>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</si>
  <si>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</si>
  <si>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</si>
  <si>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</si>
  <si>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</si>
  <si>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</si>
  <si>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</si>
  <si>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</si>
  <si>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</si>
  <si>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</si>
  <si>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</si>
  <si>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</si>
  <si>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</si>
  <si>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</si>
  <si>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</si>
  <si>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</si>
  <si>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</si>
  <si>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</si>
  <si>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</si>
  <si>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</si>
  <si>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</si>
  <si>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</si>
  <si>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</si>
  <si>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</si>
  <si>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</si>
  <si>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</si>
  <si>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</si>
  <si>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</si>
  <si>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</si>
  <si>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</si>
  <si>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</si>
  <si>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</si>
  <si>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</si>
  <si>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</si>
  <si>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</si>
  <si>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</si>
  <si>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</si>
  <si>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</si>
  <si>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</si>
  <si>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</si>
  <si>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</si>
  <si>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</si>
  <si>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</si>
  <si>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</si>
  <si>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</si>
  <si>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</si>
  <si>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</si>
  <si>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</si>
  <si>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</si>
  <si>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</si>
  <si>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</si>
  <si>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</si>
  <si>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</si>
  <si>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</si>
  <si>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</si>
  <si>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</si>
  <si>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</si>
  <si>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</si>
  <si>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</si>
  <si>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</si>
  <si>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</si>
  <si>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</si>
  <si>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</si>
  <si>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</si>
  <si>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</si>
  <si>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</si>
  <si>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</si>
  <si>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</si>
  <si>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</si>
  <si>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</si>
  <si>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</si>
  <si>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</si>
  <si>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</si>
  <si>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</si>
  <si>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</si>
  <si>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</si>
  <si>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</si>
  <si>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</si>
  <si>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</si>
  <si>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</si>
  <si>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</si>
  <si>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</si>
  <si>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</si>
  <si>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</si>
  <si>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</si>
  <si>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</si>
  <si>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</si>
  <si>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</si>
  <si>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</si>
  <si>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</si>
  <si>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</si>
  <si>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</si>
  <si>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</si>
  <si>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</si>
  <si>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</si>
  <si>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</si>
  <si>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</si>
  <si>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</si>
  <si>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</si>
  <si>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</si>
  <si>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</si>
  <si>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</si>
  <si>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</si>
  <si>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</si>
  <si>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</si>
  <si>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</si>
  <si>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</si>
  <si>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</si>
  <si>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</si>
  <si>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</si>
  <si>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</si>
  <si>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</si>
  <si>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</si>
  <si>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</si>
  <si>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</si>
  <si>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</si>
  <si>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</si>
  <si>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</si>
  <si>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</si>
  <si>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</si>
  <si>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</si>
  <si>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</si>
  <si>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</si>
  <si>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</si>
  <si>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</si>
  <si>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</si>
  <si>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</si>
  <si>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</si>
  <si>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</si>
  <si>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</si>
  <si>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</si>
  <si>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</si>
  <si>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</si>
  <si>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</si>
  <si>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</si>
  <si>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</si>
  <si>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</si>
  <si>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</si>
  <si>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</si>
  <si>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</si>
  <si>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</si>
  <si>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</si>
  <si>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</si>
  <si>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</si>
  <si>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</si>
  <si>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</si>
  <si>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</si>
  <si>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</si>
  <si>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</si>
  <si>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</si>
  <si>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</si>
  <si>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</si>
  <si>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</si>
  <si>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</si>
  <si>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</si>
  <si>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</si>
  <si>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</si>
  <si>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</si>
  <si>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</si>
  <si>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</si>
  <si>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</si>
  <si>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</si>
  <si>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</si>
  <si>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</si>
  <si>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</si>
  <si>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</si>
  <si>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</si>
  <si>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</si>
  <si>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</si>
  <si>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</si>
  <si>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</si>
  <si>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</si>
  <si>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</si>
  <si>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</si>
  <si>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</si>
  <si>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</si>
  <si>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</si>
  <si>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</si>
  <si>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</si>
  <si>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</si>
  <si>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</si>
  <si>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</si>
  <si>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</si>
  <si>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</si>
  <si>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</si>
  <si>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</si>
  <si>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</si>
  <si>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</si>
  <si>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</si>
  <si>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</si>
  <si>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</si>
  <si>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</si>
  <si>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</si>
  <si>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</si>
  <si>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</si>
  <si>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</si>
  <si>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</si>
  <si>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</si>
  <si>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</si>
  <si>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</si>
  <si>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</si>
  <si>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</si>
  <si>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</si>
  <si>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</si>
  <si>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</si>
  <si>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</si>
  <si>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</si>
  <si>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</si>
  <si>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</si>
  <si>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</si>
  <si>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</si>
  <si>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</si>
  <si>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</si>
  <si>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</si>
  <si>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</si>
  <si>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</si>
  <si>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</si>
  <si>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</si>
  <si>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</si>
  <si>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</si>
  <si>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</si>
  <si>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</si>
  <si>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</si>
  <si>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</si>
  <si>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</si>
  <si>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</si>
  <si>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</si>
  <si>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</si>
  <si>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</si>
  <si>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</si>
  <si>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</si>
  <si>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</si>
  <si>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</si>
  <si>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</si>
  <si>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</si>
  <si>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</si>
  <si>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</si>
  <si>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</si>
  <si>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</si>
  <si>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</si>
  <si>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</si>
  <si>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</si>
  <si>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</si>
  <si>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</si>
  <si>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</si>
  <si>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</si>
  <si>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</si>
  <si>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</si>
  <si>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</si>
  <si>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</si>
  <si>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</si>
  <si>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</si>
  <si>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</si>
  <si>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</si>
  <si>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</si>
  <si>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</si>
  <si>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</si>
  <si>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</si>
  <si>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</si>
  <si>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</si>
  <si>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</si>
  <si>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</si>
  <si>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</si>
  <si>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</si>
  <si>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</si>
  <si>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</si>
  <si>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</si>
  <si>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</si>
  <si>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</si>
  <si>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</si>
  <si>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</si>
  <si>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</si>
  <si>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</si>
  <si>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</si>
  <si>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</si>
  <si>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</si>
  <si>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</si>
  <si>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</si>
  <si>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</si>
  <si>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</si>
  <si>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</si>
  <si>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</si>
  <si>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</si>
  <si>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</si>
  <si>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</si>
  <si>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</si>
  <si>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</si>
  <si>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</si>
  <si>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</si>
  <si>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</si>
  <si>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</si>
  <si>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</si>
  <si>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</si>
  <si>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</si>
  <si>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</si>
  <si>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</si>
  <si>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</si>
  <si>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</si>
  <si>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</si>
  <si>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</si>
  <si>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</si>
  <si>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</si>
  <si>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</si>
  <si>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</si>
  <si>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</si>
  <si>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</si>
  <si>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</si>
  <si>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</si>
  <si>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</si>
  <si>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</si>
  <si>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</si>
  <si>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</si>
  <si>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</si>
  <si>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</si>
  <si>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</si>
  <si>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</si>
  <si>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</si>
  <si>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</si>
  <si>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</si>
  <si>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</si>
  <si>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</si>
  <si>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</si>
  <si>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</si>
  <si>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</si>
  <si>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</si>
  <si>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</si>
  <si>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</si>
  <si>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</si>
  <si>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</si>
  <si>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</si>
  <si>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</si>
  <si>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</si>
  <si>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</si>
  <si>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</si>
  <si>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</si>
  <si>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</si>
  <si>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</si>
  <si>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</si>
  <si>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</si>
  <si>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</si>
  <si>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</si>
  <si>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</si>
  <si>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</si>
  <si>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</si>
  <si>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</si>
  <si>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</si>
  <si>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</si>
  <si>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</si>
  <si>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</si>
  <si>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</si>
  <si>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</si>
  <si>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</si>
  <si>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</si>
  <si>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</si>
  <si>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</si>
  <si>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</si>
  <si>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</si>
  <si>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</si>
  <si>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</si>
  <si>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</si>
  <si>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</si>
  <si>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</si>
  <si>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</si>
  <si>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</si>
  <si>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</si>
  <si>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</si>
  <si>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</si>
  <si>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</si>
  <si>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</si>
  <si>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</si>
  <si>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</si>
  <si>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</si>
  <si>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</si>
  <si>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</si>
  <si>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</si>
  <si>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</si>
  <si>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</si>
  <si>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</si>
  <si>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</si>
  <si>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</si>
  <si>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</si>
  <si>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</si>
  <si>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</si>
  <si>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</si>
  <si>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</si>
  <si>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</si>
  <si>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</si>
  <si>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</si>
  <si>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</si>
  <si>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</si>
  <si>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</si>
  <si>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</si>
  <si>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</si>
  <si>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</si>
  <si>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</si>
  <si>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</si>
  <si>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</si>
  <si>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</si>
  <si>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</si>
  <si>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</si>
  <si>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</si>
  <si>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</si>
  <si>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</si>
  <si>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</si>
  <si>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</si>
  <si>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</si>
  <si>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</si>
  <si>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</si>
  <si>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</si>
  <si>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</si>
  <si>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</si>
  <si>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</si>
  <si>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</si>
  <si>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</si>
  <si>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</si>
  <si>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</si>
  <si>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</si>
  <si>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</si>
  <si>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</si>
  <si>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</si>
  <si>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</si>
  <si>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</si>
  <si>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</si>
  <si>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</si>
  <si>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</si>
  <si>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</si>
  <si>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</si>
  <si>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</si>
  <si>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</si>
  <si>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</si>
  <si>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</si>
  <si>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</si>
  <si>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</si>
  <si>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</si>
  <si>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</si>
  <si>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</si>
  <si>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</si>
  <si>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</si>
  <si>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</si>
  <si>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</si>
  <si>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</si>
  <si>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</si>
  <si>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</si>
  <si>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</si>
  <si>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</si>
  <si>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</si>
  <si>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</si>
  <si>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</si>
  <si>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</si>
  <si>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</si>
  <si>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</si>
  <si>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</si>
  <si>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</si>
  <si>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</si>
  <si>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</si>
  <si>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</si>
  <si>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</si>
  <si>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</si>
  <si>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</si>
  <si>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</si>
  <si>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</si>
  <si>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</si>
  <si>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</si>
  <si>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</si>
  <si>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</si>
  <si>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</si>
  <si>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</si>
  <si>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</si>
  <si>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</si>
  <si>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</si>
  <si>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</si>
  <si>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</si>
  <si>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</si>
  <si>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</si>
  <si>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</si>
  <si>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</si>
  <si>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</si>
  <si>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</si>
  <si>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</si>
  <si>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</si>
  <si>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</si>
  <si>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</si>
  <si>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</si>
  <si>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</si>
  <si>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</si>
  <si>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</si>
  <si>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</si>
  <si>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</si>
  <si>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</si>
  <si>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</si>
  <si>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</si>
  <si>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</si>
  <si>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</si>
  <si>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</si>
  <si>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</si>
  <si>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</si>
  <si>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</si>
  <si>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</si>
  <si>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</si>
  <si>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</si>
  <si>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</si>
  <si>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</si>
  <si>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</si>
  <si>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</si>
  <si>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</si>
  <si>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</si>
  <si>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</si>
  <si>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</si>
  <si>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</si>
  <si>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</si>
  <si>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</si>
  <si>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</si>
  <si>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</si>
  <si>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</si>
  <si>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</si>
  <si>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</si>
  <si>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</si>
  <si>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</si>
  <si>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</si>
  <si>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</si>
  <si>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</si>
  <si>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</si>
  <si>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</si>
  <si>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</si>
  <si>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</si>
  <si>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</si>
  <si>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</si>
  <si>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</si>
  <si>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</si>
  <si>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</si>
  <si>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</si>
  <si>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</si>
  <si>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</si>
  <si>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</si>
  <si>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</si>
  <si>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</si>
  <si>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</si>
  <si>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</si>
  <si>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</si>
  <si>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</si>
  <si>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</si>
  <si>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</si>
  <si>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</si>
  <si>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</si>
  <si>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</si>
  <si>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</si>
  <si>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</si>
  <si>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</si>
  <si>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</si>
  <si>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</si>
  <si>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</si>
  <si>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</si>
  <si>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</si>
  <si>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</si>
  <si>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</si>
  <si>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</si>
  <si>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</si>
  <si>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</si>
  <si>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</si>
  <si>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</si>
  <si>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</si>
  <si>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</si>
  <si>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</si>
  <si>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</si>
  <si>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</si>
  <si>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</si>
  <si>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</si>
  <si>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</si>
  <si>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</si>
  <si>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</si>
  <si>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</si>
  <si>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</si>
  <si>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</si>
  <si>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</si>
  <si>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</si>
  <si>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</si>
  <si>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</si>
  <si>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</si>
  <si>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</si>
  <si>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</si>
  <si>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</si>
  <si>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</si>
  <si>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</si>
  <si>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</si>
  <si>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</si>
  <si>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</si>
  <si>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</si>
  <si>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</si>
  <si>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</si>
  <si>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</si>
  <si>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</si>
  <si>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</si>
  <si>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</si>
  <si>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</si>
  <si>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</si>
  <si>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</si>
  <si>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</si>
  <si>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</si>
  <si>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</si>
  <si>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</si>
  <si>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</si>
  <si>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</si>
  <si>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</si>
  <si>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</si>
  <si>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</si>
  <si>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</si>
  <si>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</si>
  <si>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</si>
  <si>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</si>
  <si>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</si>
  <si>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</si>
  <si>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</si>
  <si>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</si>
  <si>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</si>
  <si>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</si>
  <si>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</si>
  <si>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</si>
  <si>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</si>
  <si>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</si>
  <si>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</si>
  <si>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</si>
  <si>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</si>
  <si>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</si>
  <si>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</si>
  <si>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</si>
  <si>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</si>
  <si>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</si>
  <si>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</si>
  <si>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</si>
  <si>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</si>
  <si>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</si>
  <si>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</si>
  <si>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</si>
  <si>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</si>
  <si>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</si>
  <si>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</si>
  <si>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</si>
  <si>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</si>
  <si>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</si>
  <si>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</si>
  <si>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</si>
  <si>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</si>
  <si>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</si>
  <si>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</si>
  <si>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</si>
  <si>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</si>
  <si>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</si>
  <si>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</si>
  <si>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</si>
  <si>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</si>
  <si>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</si>
  <si>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</si>
  <si>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</si>
  <si>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</si>
  <si>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</si>
  <si>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</si>
  <si>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</si>
  <si>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</si>
  <si>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</si>
  <si>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</si>
  <si>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</si>
  <si>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</si>
  <si>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</si>
  <si>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</si>
  <si>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</si>
  <si>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</si>
  <si>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</si>
  <si>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</si>
  <si>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</si>
  <si>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</si>
  <si>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</si>
  <si>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</si>
  <si>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</si>
  <si>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</si>
  <si>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</si>
  <si>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</si>
  <si>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</si>
  <si>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</si>
  <si>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</si>
  <si>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</si>
  <si>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</si>
  <si>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</si>
  <si>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</si>
  <si>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</si>
  <si>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</si>
  <si>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</si>
  <si>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</si>
  <si>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</si>
  <si>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</si>
  <si>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</si>
  <si>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</si>
  <si>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</si>
  <si>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</si>
  <si>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</si>
  <si>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</si>
  <si>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</si>
  <si>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</si>
  <si>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</si>
  <si>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</si>
  <si>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</si>
  <si>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</si>
  <si>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</si>
  <si>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</si>
  <si>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</si>
  <si>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</si>
  <si>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</si>
  <si>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</si>
  <si>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</si>
  <si>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</si>
  <si>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</si>
  <si>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</si>
  <si>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</si>
  <si>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</si>
  <si>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</si>
  <si>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</si>
  <si>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</si>
  <si>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</si>
  <si>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</si>
  <si>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</si>
  <si>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</si>
  <si>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</si>
  <si>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</si>
  <si>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</si>
  <si>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</si>
  <si>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</si>
  <si>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</si>
  <si>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</si>
  <si>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</si>
  <si>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</si>
  <si>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</si>
  <si>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</si>
  <si>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</si>
  <si>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</si>
  <si>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</si>
  <si>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</si>
  <si>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</si>
  <si>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</si>
  <si>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</si>
  <si>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</si>
  <si>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</si>
  <si>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</si>
  <si>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</si>
  <si>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</si>
  <si>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</si>
  <si>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</si>
  <si>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</si>
  <si>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</si>
  <si>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</si>
  <si>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</si>
  <si>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</si>
  <si>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</si>
  <si>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</si>
  <si>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</si>
  <si>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</si>
  <si>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</si>
  <si>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</si>
  <si>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</si>
  <si>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</si>
  <si>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</si>
  <si>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</si>
  <si>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</si>
  <si>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</si>
  <si>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</si>
  <si>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</si>
  <si>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</si>
  <si>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</si>
  <si>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</si>
  <si>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</si>
  <si>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</si>
  <si>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</si>
  <si>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</si>
  <si>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</si>
  <si>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</si>
  <si>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</si>
  <si>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</si>
  <si>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</si>
  <si>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</si>
  <si>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</si>
  <si>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</si>
  <si>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</si>
  <si>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</si>
  <si>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</si>
  <si>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</si>
  <si>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</si>
  <si>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</si>
  <si>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</si>
  <si>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</si>
  <si>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</si>
  <si>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</si>
  <si>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</si>
  <si>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</si>
  <si>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</si>
  <si>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</si>
  <si>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</si>
  <si>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</si>
  <si>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</si>
  <si>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</si>
  <si>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</si>
  <si>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</si>
  <si>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</si>
  <si>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</si>
  <si>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</si>
  <si>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</si>
  <si>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</si>
  <si>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</si>
  <si>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</si>
  <si>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</si>
  <si>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</si>
  <si>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</si>
  <si>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</si>
  <si>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</si>
  <si>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</si>
  <si>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</si>
  <si>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</si>
  <si>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</si>
  <si>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</si>
  <si>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</si>
  <si>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</si>
  <si>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</si>
  <si>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</si>
  <si>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</si>
  <si>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</si>
  <si>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</si>
  <si>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</si>
  <si>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</si>
  <si>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</si>
  <si>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</si>
  <si>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</si>
  <si>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</si>
  <si>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</si>
  <si>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</si>
  <si>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</si>
  <si>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</si>
  <si>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</si>
  <si>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</si>
  <si>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</si>
  <si>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</si>
  <si>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</si>
  <si>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</si>
  <si>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</si>
  <si>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</si>
  <si>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</si>
  <si>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</si>
  <si>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</si>
  <si>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</si>
  <si>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</si>
  <si>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</si>
  <si>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</si>
  <si>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</si>
  <si>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</si>
  <si>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</si>
  <si>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</si>
  <si>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</si>
  <si>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</si>
  <si>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</si>
  <si>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</si>
  <si>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</si>
  <si>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</si>
  <si>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</si>
  <si>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</si>
  <si>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</si>
  <si>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</si>
  <si>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</si>
  <si>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</si>
  <si>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</si>
  <si>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</si>
  <si>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</si>
  <si>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</si>
  <si>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</si>
  <si>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</si>
  <si>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</si>
  <si>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</si>
  <si>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</si>
  <si>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</si>
  <si>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</si>
  <si>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</si>
  <si>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</si>
  <si>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</si>
  <si>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</si>
  <si>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</si>
  <si>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</si>
  <si>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</si>
  <si>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</si>
  <si>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</si>
  <si>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</si>
  <si>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</si>
  <si>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</si>
  <si>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</si>
  <si>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</si>
  <si>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</si>
  <si>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</si>
  <si>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</si>
  <si>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</si>
  <si>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</si>
  <si>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</si>
  <si>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</si>
  <si>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</si>
  <si>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</si>
  <si>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</si>
  <si>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</si>
  <si>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</si>
  <si>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</si>
  <si>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</si>
  <si>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</si>
  <si>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</si>
  <si>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</si>
  <si>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</si>
  <si>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</si>
  <si>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</si>
  <si>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</si>
  <si>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</si>
  <si>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</si>
  <si>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</si>
  <si>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</si>
  <si>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</si>
  <si>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</si>
  <si>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</si>
  <si>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</si>
  <si>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</si>
  <si>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</si>
  <si>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</si>
  <si>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</si>
  <si>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</si>
  <si>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</si>
  <si>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</si>
  <si>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</si>
  <si>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</si>
  <si>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</si>
  <si>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</si>
  <si>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</si>
  <si>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</si>
  <si>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</si>
  <si>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</si>
  <si>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</si>
  <si>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</si>
  <si>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</si>
  <si>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</si>
  <si>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</si>
  <si>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</si>
  <si>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</si>
  <si>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</si>
  <si>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</si>
  <si>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</si>
  <si>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</si>
  <si>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</si>
  <si>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</si>
  <si>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</si>
  <si>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</si>
  <si>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</si>
  <si>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</si>
  <si>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</si>
  <si>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</si>
  <si>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</si>
  <si>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</si>
  <si>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</si>
  <si>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</si>
  <si>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</si>
  <si>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</si>
  <si>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</si>
  <si>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</si>
  <si>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</si>
  <si>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</si>
  <si>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</si>
  <si>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</si>
  <si>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</si>
  <si>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</si>
  <si>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</si>
  <si>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</si>
  <si>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</si>
  <si>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</si>
  <si>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</si>
  <si>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</si>
  <si>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</si>
  <si>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</si>
  <si>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</si>
  <si>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</si>
  <si>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</si>
  <si>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</si>
  <si>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</si>
  <si>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</si>
  <si>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</si>
  <si>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</si>
  <si>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</si>
  <si>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</si>
  <si>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</si>
  <si>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</si>
  <si>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</si>
  <si>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</si>
  <si>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</si>
  <si>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</si>
  <si>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</si>
  <si>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</si>
  <si>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</si>
  <si>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</si>
  <si>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</si>
  <si>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</si>
  <si>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</si>
  <si>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</si>
  <si>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</si>
  <si>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</si>
  <si>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</si>
  <si>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</si>
  <si>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</si>
  <si>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</si>
  <si>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</si>
  <si>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</si>
  <si>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</si>
  <si>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</si>
  <si>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</si>
  <si>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</si>
  <si>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</si>
  <si>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</si>
  <si>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</si>
  <si>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</si>
  <si>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</si>
  <si>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</si>
  <si>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</si>
  <si>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</si>
  <si>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</si>
  <si>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</si>
  <si>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</si>
  <si>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</si>
  <si>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</si>
  <si>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</si>
  <si>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</si>
  <si>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</si>
  <si>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</si>
  <si>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</si>
  <si>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</si>
  <si>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</si>
  <si>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</si>
  <si>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</si>
  <si>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</si>
  <si>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</si>
  <si>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</si>
  <si>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</si>
  <si>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</si>
  <si>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</si>
  <si>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</si>
  <si>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</si>
  <si>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</si>
  <si>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</si>
  <si>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</si>
  <si>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</si>
  <si>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</si>
  <si>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</si>
  <si>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</si>
  <si>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</si>
  <si>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</si>
  <si>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</si>
  <si>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</si>
  <si>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</si>
  <si>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</si>
  <si>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</si>
  <si>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</si>
  <si>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</si>
  <si>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</si>
  <si>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</si>
  <si>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</si>
  <si>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</si>
  <si>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</si>
  <si>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</si>
  <si>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</si>
  <si>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</si>
  <si>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</si>
  <si>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</si>
  <si>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</si>
  <si>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</si>
  <si>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</si>
  <si>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</si>
  <si>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</si>
  <si>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</si>
  <si>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</si>
  <si>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</si>
  <si>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</si>
  <si>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</si>
  <si>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</si>
  <si>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</si>
  <si>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</si>
  <si>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</si>
  <si>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</si>
  <si>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</si>
  <si>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</si>
  <si>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</si>
  <si>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</si>
  <si>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</si>
  <si>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</si>
  <si>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</si>
  <si>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</si>
  <si>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</si>
  <si>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</si>
  <si>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</si>
  <si>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</si>
  <si>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</si>
  <si>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</si>
  <si>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</si>
  <si>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</si>
  <si>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</si>
  <si>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</si>
  <si>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</si>
  <si>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</si>
  <si>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</si>
  <si>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</si>
  <si>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</si>
  <si>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</si>
  <si>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</si>
  <si>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</si>
  <si>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</si>
  <si>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</si>
  <si>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</si>
  <si>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</si>
  <si>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</si>
  <si>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</si>
  <si>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</si>
  <si>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</si>
  <si>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</si>
  <si>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</si>
  <si>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</si>
  <si>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</si>
  <si>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</si>
  <si>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</si>
  <si>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</si>
  <si>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</si>
  <si>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</si>
  <si>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</si>
  <si>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</si>
  <si>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</si>
  <si>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</si>
  <si>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</si>
  <si>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</si>
  <si>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</si>
  <si>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</si>
  <si>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</si>
  <si>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</si>
  <si>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</si>
  <si>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</si>
  <si>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</si>
  <si>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</si>
  <si>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</si>
  <si>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</si>
  <si>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</si>
  <si>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</si>
  <si>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</si>
  <si>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</si>
  <si>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</si>
  <si>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</si>
  <si>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</si>
  <si>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</si>
  <si>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</si>
  <si>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</si>
  <si>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</si>
  <si>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</si>
  <si>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</si>
  <si>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</si>
  <si>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</si>
  <si>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</si>
  <si>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</si>
  <si>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</si>
  <si>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</si>
  <si>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</si>
  <si>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</si>
  <si>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</si>
  <si>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</si>
  <si>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</si>
  <si>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</si>
  <si>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</si>
  <si>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</si>
  <si>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</si>
  <si>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</si>
  <si>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</si>
  <si>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</si>
  <si>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</si>
  <si>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</si>
  <si>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</si>
  <si>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</si>
  <si>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</si>
  <si>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</si>
  <si>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</si>
  <si>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</si>
  <si>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</si>
  <si>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</si>
  <si>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</si>
  <si>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</si>
  <si>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</si>
  <si>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</si>
  <si>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</si>
  <si>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</si>
  <si>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</si>
  <si>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</si>
  <si>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</si>
  <si>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</si>
  <si>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</si>
  <si>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</si>
  <si>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</si>
  <si>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</si>
  <si>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</si>
  <si>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</si>
  <si>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</si>
  <si>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</si>
  <si>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</si>
  <si>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</si>
  <si>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</si>
  <si>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</si>
  <si>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</si>
  <si>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</si>
  <si>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</si>
  <si>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</si>
  <si>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</si>
  <si>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</si>
  <si>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</si>
  <si>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</si>
  <si>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</si>
  <si>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</si>
  <si>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</si>
  <si>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</si>
  <si>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</si>
  <si>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</si>
  <si>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</si>
  <si>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</si>
  <si>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</si>
  <si>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</si>
  <si>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</si>
  <si>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</si>
  <si>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</si>
  <si>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</si>
  <si>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</si>
  <si>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</si>
  <si>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</si>
  <si>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</si>
  <si>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</si>
  <si>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</si>
  <si>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</si>
  <si>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</si>
  <si>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</si>
  <si>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</si>
  <si>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</si>
  <si>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</si>
  <si>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</si>
  <si>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</si>
  <si>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</si>
  <si>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</si>
  <si>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</si>
  <si>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</si>
  <si>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</si>
  <si>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</si>
  <si>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</si>
  <si>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</si>
  <si>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</si>
  <si>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</si>
  <si>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</si>
  <si>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</si>
  <si>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</si>
  <si>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</si>
  <si>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</si>
  <si>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</si>
  <si>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</si>
  <si>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</si>
  <si>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</si>
  <si>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</si>
  <si>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</si>
  <si>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</si>
  <si>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</si>
  <si>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</si>
  <si>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</si>
  <si>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</si>
  <si>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</si>
  <si>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</si>
  <si>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</si>
  <si>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</si>
  <si>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</si>
  <si>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</si>
  <si>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</si>
  <si>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</si>
  <si>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</si>
  <si>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</si>
  <si>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</si>
  <si>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</si>
  <si>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</si>
  <si>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</si>
  <si>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</si>
  <si>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</si>
  <si>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</si>
  <si>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</si>
  <si>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</si>
  <si>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</si>
  <si>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</si>
  <si>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</si>
  <si>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</si>
  <si>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</si>
  <si>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</si>
  <si>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</si>
  <si>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</si>
  <si>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</si>
  <si>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</si>
  <si>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</si>
  <si>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</si>
  <si>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</si>
  <si>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</si>
  <si>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</si>
  <si>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</si>
  <si>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</si>
  <si>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</si>
  <si>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</si>
  <si>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</si>
  <si>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</si>
  <si>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</si>
  <si>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</si>
  <si>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</si>
  <si>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</si>
  <si>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</si>
  <si>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</si>
  <si>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</si>
  <si>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</si>
  <si>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</si>
  <si>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</si>
  <si>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</si>
  <si>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</si>
  <si>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</si>
  <si>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</si>
  <si>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</si>
  <si>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</si>
  <si>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</si>
  <si>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</si>
  <si>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</si>
  <si>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</si>
  <si>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</si>
  <si>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</si>
  <si>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</si>
  <si>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</si>
  <si>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</si>
  <si>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</si>
  <si>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</si>
  <si>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</si>
  <si>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</si>
  <si>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</si>
  <si>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</si>
  <si>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</si>
  <si>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</si>
  <si>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</si>
  <si>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</si>
  <si>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</si>
  <si>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</si>
  <si>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</si>
  <si>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</si>
  <si>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</si>
  <si>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</si>
  <si>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</si>
  <si>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</si>
  <si>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</si>
  <si>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</si>
  <si>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</si>
  <si>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</si>
  <si>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</si>
  <si>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</si>
  <si>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</si>
  <si>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</si>
  <si>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</si>
  <si>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</si>
  <si>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</si>
  <si>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</si>
  <si>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</si>
  <si>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</si>
  <si>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</si>
  <si>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</si>
  <si>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</si>
  <si>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</si>
  <si>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</si>
  <si>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</si>
  <si>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</si>
  <si>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</si>
  <si>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</si>
  <si>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</si>
  <si>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</si>
  <si>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</si>
  <si>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</si>
  <si>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</si>
  <si>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</si>
  <si>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</si>
  <si>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</si>
  <si>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</si>
  <si>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</si>
  <si>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</si>
  <si>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</si>
  <si>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</si>
  <si>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</si>
  <si>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</si>
  <si>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</si>
  <si>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</si>
  <si>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</si>
  <si>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</si>
  <si>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</si>
  <si>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</si>
  <si>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</si>
  <si>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</si>
  <si>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</si>
  <si>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</si>
  <si>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</si>
  <si>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</si>
  <si>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</si>
  <si>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</si>
  <si>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</si>
  <si>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</si>
  <si>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</si>
  <si>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</si>
  <si>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</si>
  <si>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</si>
  <si>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</si>
  <si>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</si>
  <si>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</si>
  <si>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</si>
  <si>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</si>
  <si>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</si>
  <si>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</si>
  <si>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</si>
  <si>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</si>
  <si>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</si>
  <si>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</si>
  <si>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</si>
  <si>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</si>
  <si>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</si>
  <si>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</si>
  <si>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</si>
  <si>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</si>
  <si>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</si>
  <si>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</si>
  <si>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</si>
  <si>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</si>
  <si>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</si>
  <si>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</si>
  <si>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</si>
  <si>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</si>
  <si>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</si>
  <si>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</si>
  <si>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</si>
  <si>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</si>
  <si>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</si>
  <si>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</si>
  <si>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</si>
  <si>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</si>
  <si>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</si>
  <si>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</si>
  <si>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</si>
  <si>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</si>
  <si>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</si>
  <si>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</si>
  <si>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</si>
  <si>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</si>
  <si>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</si>
  <si>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</si>
  <si>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</si>
  <si>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</si>
  <si>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</si>
  <si>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</si>
  <si>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</si>
  <si>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</si>
  <si>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</si>
  <si>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</si>
  <si>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</si>
  <si>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</si>
  <si>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</si>
  <si>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</si>
  <si>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</si>
  <si>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</si>
  <si>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</si>
  <si>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</si>
  <si>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</si>
  <si>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</si>
  <si>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</si>
  <si>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</si>
  <si>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</si>
  <si>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</si>
  <si>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</si>
  <si>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</si>
  <si>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</si>
  <si>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</si>
  <si>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</si>
  <si>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</si>
  <si>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</si>
  <si>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</si>
  <si>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</si>
  <si>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</si>
  <si>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</si>
  <si>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</si>
  <si>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</si>
  <si>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</si>
  <si>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</si>
  <si>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</si>
  <si>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</si>
  <si>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</si>
  <si>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</si>
  <si>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</si>
  <si>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</si>
  <si>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</si>
  <si>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</si>
  <si>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</si>
  <si>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</si>
  <si>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</si>
  <si>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</si>
  <si>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</si>
  <si>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</si>
  <si>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</si>
  <si>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</si>
  <si>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</si>
  <si>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</si>
  <si>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</si>
  <si>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</si>
  <si>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</si>
  <si>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</si>
  <si>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</si>
  <si>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</si>
  <si>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</si>
  <si>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</si>
  <si>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</si>
  <si>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</si>
  <si>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</si>
  <si>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</si>
  <si>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</si>
  <si>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</si>
  <si>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</si>
  <si>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</si>
  <si>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</si>
  <si>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</si>
  <si>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</si>
  <si>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</si>
  <si>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</si>
  <si>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</si>
  <si>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</si>
  <si>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</si>
  <si>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</si>
  <si>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</si>
  <si>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</si>
  <si>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</si>
  <si>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</si>
  <si>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</si>
  <si>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</si>
  <si>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</si>
  <si>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</si>
  <si>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</si>
  <si>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</si>
  <si>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</si>
  <si>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</si>
  <si>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</si>
  <si>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</si>
  <si>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</si>
  <si>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</si>
  <si>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</si>
  <si>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</si>
  <si>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</si>
  <si>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</si>
  <si>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</si>
  <si>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</si>
  <si>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</si>
  <si>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</si>
  <si>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</si>
  <si>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</si>
  <si>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</si>
  <si>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</si>
  <si>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</si>
  <si>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</si>
  <si>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</si>
  <si>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</si>
  <si>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</si>
  <si>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</si>
  <si>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</si>
  <si>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</si>
  <si>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</si>
  <si>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</si>
  <si>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</si>
  <si>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</si>
  <si>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</si>
  <si>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</si>
  <si>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</si>
  <si>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</si>
  <si>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</si>
  <si>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</si>
  <si>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</si>
  <si>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</si>
  <si>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</si>
  <si>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</si>
  <si>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</si>
  <si>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</si>
  <si>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</si>
  <si>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</si>
  <si>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</si>
  <si>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</si>
  <si>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</si>
  <si>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</si>
  <si>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</si>
  <si>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</si>
  <si>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</si>
  <si>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</si>
  <si>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</si>
  <si>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</si>
  <si>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</si>
  <si>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</si>
  <si>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</si>
  <si>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</si>
  <si>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</si>
  <si>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</si>
  <si>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</si>
  <si>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</si>
  <si>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</si>
  <si>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</si>
  <si>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</si>
  <si>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</si>
  <si>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</si>
  <si>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</si>
  <si>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</si>
  <si>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</si>
  <si>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</si>
  <si>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</si>
  <si>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</si>
  <si>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</si>
  <si>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</si>
  <si>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</si>
  <si>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</si>
  <si>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</si>
  <si>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</si>
  <si>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</si>
  <si>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</si>
  <si>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</si>
  <si>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</si>
  <si>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</si>
  <si>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</si>
  <si>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</si>
  <si>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</si>
  <si>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</si>
  <si>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</si>
  <si>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</si>
  <si>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</si>
  <si>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</si>
  <si>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</si>
  <si>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</si>
  <si>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</si>
  <si>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</si>
  <si>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</si>
  <si>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</si>
  <si>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</si>
  <si>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</si>
  <si>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</si>
  <si>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</si>
  <si>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</si>
  <si>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</si>
  <si>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</si>
  <si>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</si>
  <si>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</si>
  <si>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</si>
  <si>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</si>
  <si>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</si>
  <si>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</si>
  <si>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</si>
  <si>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</si>
  <si>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</si>
  <si>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</si>
  <si>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</si>
  <si>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</si>
  <si>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</si>
  <si>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</si>
  <si>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</si>
  <si>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</si>
  <si>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</si>
  <si>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</si>
  <si>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</si>
  <si>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</si>
  <si>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</si>
  <si>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</si>
  <si>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</si>
  <si>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</si>
  <si>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</si>
  <si>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</si>
  <si>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</si>
  <si>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</si>
  <si>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</si>
  <si>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</si>
  <si>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</si>
  <si>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</si>
  <si>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</si>
  <si>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</si>
  <si>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</si>
  <si>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</si>
  <si>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</si>
  <si>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</si>
  <si>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</si>
  <si>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</si>
  <si>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</si>
  <si>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</si>
  <si>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</si>
  <si>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</si>
  <si>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</si>
  <si>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</si>
  <si>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</si>
  <si>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</si>
  <si>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</si>
  <si>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</si>
  <si>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</si>
  <si>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</si>
  <si>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</si>
  <si>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</si>
  <si>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</si>
  <si>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</si>
  <si>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</si>
  <si>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</si>
  <si>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</si>
  <si>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</si>
  <si>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</si>
  <si>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</si>
  <si>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</si>
  <si>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</si>
  <si>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</si>
  <si>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</si>
  <si>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</si>
  <si>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</si>
  <si>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</si>
  <si>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</si>
  <si>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</si>
  <si>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</si>
  <si>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</si>
  <si>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</si>
  <si>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</si>
  <si>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</si>
  <si>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</si>
  <si>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</si>
  <si>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</si>
  <si>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</si>
  <si>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</si>
  <si>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</si>
  <si>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</si>
  <si>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</si>
  <si>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</si>
  <si>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</si>
  <si>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</si>
  <si>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</si>
  <si>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</si>
  <si>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</si>
  <si>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</si>
  <si>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</si>
  <si>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</si>
  <si>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</si>
  <si>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</si>
  <si>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</si>
  <si>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</si>
  <si>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</si>
  <si>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</si>
  <si>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</si>
  <si>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</si>
  <si>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</si>
  <si>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</si>
  <si>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</si>
  <si>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</si>
  <si>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</si>
  <si>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</si>
  <si>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</si>
  <si>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</si>
  <si>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</si>
  <si>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</si>
  <si>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</si>
  <si>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</si>
  <si>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</si>
  <si>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</si>
  <si>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</si>
  <si>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</si>
  <si>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</si>
  <si>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</si>
  <si>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</si>
  <si>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</si>
  <si>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</si>
  <si>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</si>
  <si>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</si>
  <si>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</si>
  <si>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</si>
  <si>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</si>
  <si>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</si>
  <si>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</si>
  <si>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</si>
  <si>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</si>
  <si>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</si>
  <si>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</si>
  <si>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</si>
  <si>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</si>
  <si>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</si>
  <si>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</si>
  <si>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</si>
  <si>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</si>
  <si>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</si>
  <si>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</si>
  <si>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</si>
  <si>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</si>
  <si>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</si>
  <si>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</si>
  <si>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</si>
  <si>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</si>
  <si>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</si>
  <si>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</si>
  <si>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</si>
  <si>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</si>
  <si>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</si>
  <si>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</si>
  <si>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</si>
  <si>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</si>
  <si>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</si>
  <si>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</si>
  <si>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</si>
  <si>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</si>
  <si>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</si>
  <si>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</si>
  <si>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</si>
  <si>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</si>
  <si>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</si>
  <si>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</si>
  <si>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</si>
  <si>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</si>
  <si>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</si>
  <si>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</si>
  <si>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</si>
  <si>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</si>
  <si>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</si>
  <si>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</si>
  <si>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</si>
  <si>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</si>
  <si>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</si>
  <si>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</si>
  <si>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</si>
  <si>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</si>
  <si>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</si>
  <si>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</si>
  <si>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</si>
  <si>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</si>
  <si>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</si>
  <si>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</si>
  <si>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</si>
  <si>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</si>
  <si>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</si>
  <si>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</si>
  <si>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</si>
  <si>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</si>
  <si>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</si>
  <si>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</si>
  <si>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</si>
  <si>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</si>
  <si>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</si>
  <si>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</si>
  <si>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</si>
  <si>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</si>
  <si>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</si>
  <si>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</si>
  <si>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</si>
  <si>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</si>
  <si>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</si>
  <si>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</si>
  <si>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</si>
  <si>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</si>
  <si>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</si>
  <si>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</si>
  <si>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</si>
  <si>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</si>
  <si>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</si>
  <si>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</si>
  <si>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</si>
  <si>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</si>
  <si>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</si>
  <si>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</si>
  <si>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</si>
  <si>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</si>
  <si>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</si>
  <si>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</si>
  <si>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</si>
  <si>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</si>
  <si>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</si>
  <si>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</si>
  <si>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</si>
  <si>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</si>
  <si>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</si>
  <si>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</si>
  <si>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</si>
  <si>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</si>
  <si>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</si>
  <si>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</si>
  <si>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</si>
  <si>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</si>
  <si>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</si>
  <si>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</si>
  <si>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</si>
  <si>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</si>
  <si>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</si>
  <si>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</si>
  <si>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</si>
  <si>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</si>
  <si>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</si>
  <si>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</si>
  <si>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</si>
  <si>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</si>
  <si>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</si>
  <si>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</si>
  <si>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</si>
  <si>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</si>
  <si>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</si>
  <si>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</si>
  <si>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</si>
  <si>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</si>
  <si>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</si>
  <si>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</si>
  <si>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</si>
  <si>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</si>
  <si>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</si>
  <si>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</si>
  <si>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</si>
  <si>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</si>
  <si>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</si>
  <si>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</si>
  <si>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</si>
  <si>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</si>
  <si>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</si>
  <si>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</si>
  <si>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</si>
  <si>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</si>
  <si>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</si>
  <si>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</si>
  <si>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</si>
  <si>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</si>
  <si>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</si>
  <si>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</si>
  <si>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</si>
  <si>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</si>
  <si>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</si>
  <si>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</si>
  <si>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</si>
  <si>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</si>
  <si>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</si>
  <si>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</si>
  <si>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</si>
  <si>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</si>
  <si>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</si>
  <si>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</si>
  <si>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</si>
  <si>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</si>
  <si>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</si>
  <si>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</si>
  <si>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</si>
  <si>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</si>
  <si>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</si>
  <si>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</si>
  <si>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</si>
  <si>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</si>
  <si>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</si>
  <si>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</si>
  <si>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</si>
  <si>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</si>
  <si>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</si>
  <si>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</si>
  <si>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</si>
  <si>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</si>
  <si>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</si>
  <si>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</si>
  <si>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</si>
  <si>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</si>
  <si>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</si>
  <si>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</si>
  <si>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</si>
  <si>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</si>
  <si>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</si>
  <si>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</si>
  <si>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</si>
  <si>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</si>
  <si>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</si>
  <si>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</si>
  <si>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</si>
  <si>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</si>
  <si>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</si>
  <si>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</si>
  <si>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</si>
  <si>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</si>
  <si>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</si>
  <si>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</si>
  <si>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</si>
  <si>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</si>
  <si>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</si>
  <si>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</si>
  <si>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</si>
  <si>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</si>
  <si>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</si>
  <si>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</si>
  <si>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</si>
  <si>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</si>
  <si>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</si>
  <si>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</si>
  <si>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</si>
  <si>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</si>
  <si>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</si>
  <si>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</si>
  <si>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</si>
  <si>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</si>
  <si>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</si>
  <si>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</si>
  <si>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</si>
  <si>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</si>
  <si>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</si>
  <si>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</si>
  <si>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</si>
  <si>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</si>
  <si>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</si>
  <si>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</si>
  <si>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</si>
  <si>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</si>
  <si>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</si>
  <si>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</si>
  <si>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</si>
  <si>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</si>
  <si>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</si>
  <si>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</si>
  <si>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</si>
  <si>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</si>
  <si>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</si>
  <si>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</si>
  <si>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</si>
  <si>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</si>
  <si>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</si>
  <si>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</si>
  <si>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</si>
  <si>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</si>
  <si>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</si>
  <si>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</si>
  <si>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</si>
  <si>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</si>
  <si>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</si>
  <si>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</si>
  <si>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</si>
  <si>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</si>
  <si>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</si>
  <si>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</si>
  <si>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</si>
  <si>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</si>
  <si>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</si>
  <si>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</si>
  <si>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</si>
  <si>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</si>
  <si>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</si>
  <si>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</si>
  <si>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</si>
  <si>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</si>
  <si>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</si>
  <si>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</si>
  <si>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</si>
  <si>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</si>
  <si>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</si>
  <si>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</si>
  <si>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</si>
  <si>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</si>
  <si>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</si>
  <si>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</si>
  <si>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</si>
  <si>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</si>
  <si>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</si>
  <si>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</si>
  <si>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</si>
  <si>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</si>
  <si>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</si>
  <si>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</si>
  <si>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</si>
  <si>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</si>
  <si>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</si>
  <si>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</si>
  <si>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</si>
  <si>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</si>
  <si>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</si>
  <si>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</si>
  <si>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</si>
  <si>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</si>
  <si>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</si>
  <si>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</si>
  <si>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</si>
  <si>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</si>
  <si>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</si>
  <si>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</si>
  <si>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</si>
  <si>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</si>
  <si>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</si>
  <si>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</si>
  <si>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</si>
  <si>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</si>
  <si>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</si>
  <si>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</si>
  <si>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</si>
  <si>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</si>
  <si>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</si>
  <si>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</si>
  <si>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</si>
  <si>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</si>
  <si>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</si>
  <si>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</si>
  <si>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</si>
  <si>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</si>
  <si>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</si>
  <si>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</si>
  <si>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</si>
  <si>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</si>
  <si>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</si>
  <si>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</si>
  <si>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</si>
  <si>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</si>
  <si>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</si>
  <si>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</si>
  <si>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</si>
  <si>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</si>
  <si>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</si>
  <si>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</si>
  <si>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</si>
  <si>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</si>
  <si>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</si>
  <si>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</si>
  <si>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</si>
  <si>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</si>
  <si>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</si>
  <si>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</si>
  <si>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</si>
  <si>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</si>
  <si>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</si>
  <si>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</si>
  <si>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</si>
  <si>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</si>
  <si>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</si>
  <si>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</si>
  <si>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</si>
  <si>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</si>
  <si>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</si>
  <si>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</si>
  <si>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</si>
  <si>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</si>
  <si>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</si>
  <si>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</si>
  <si>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</si>
  <si>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</si>
  <si>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</si>
  <si>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</si>
  <si>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</si>
  <si>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</si>
  <si>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</si>
  <si>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</si>
  <si>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</si>
  <si>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</si>
  <si>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</si>
  <si>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</si>
  <si>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</si>
  <si>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</si>
  <si>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</si>
  <si>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</si>
  <si>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</si>
  <si>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</si>
  <si>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</si>
  <si>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</si>
  <si>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</si>
  <si>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</si>
  <si>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</si>
  <si>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</si>
  <si>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</si>
  <si>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</si>
  <si>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</si>
  <si>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</si>
  <si>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</si>
  <si>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</si>
  <si>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</si>
  <si>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</si>
  <si>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</si>
  <si>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</si>
  <si>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</si>
  <si>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</si>
  <si>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</si>
  <si>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</si>
  <si>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</si>
  <si>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</si>
  <si>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</si>
  <si>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</si>
  <si>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</si>
  <si>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</si>
  <si>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</si>
  <si>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</si>
  <si>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</si>
  <si>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</si>
  <si>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</si>
  <si>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</si>
  <si>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</si>
  <si>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</si>
  <si>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</si>
  <si>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</si>
  <si>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</si>
  <si>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</si>
  <si>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</si>
  <si>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</si>
  <si>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</si>
  <si>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</si>
  <si>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</si>
  <si>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</si>
  <si>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</si>
  <si>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</si>
  <si>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</si>
  <si>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</si>
  <si>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</si>
  <si>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</si>
  <si>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</si>
  <si>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</si>
  <si>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</si>
  <si>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</si>
  <si>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</si>
  <si>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</si>
  <si>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</si>
  <si>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</si>
  <si>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</si>
  <si>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</si>
  <si>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</si>
  <si>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</si>
  <si>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</si>
  <si>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</si>
  <si>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</si>
  <si>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</si>
  <si>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</si>
  <si>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</si>
  <si>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</si>
  <si>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</si>
  <si>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</si>
  <si>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</si>
  <si>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</si>
  <si>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</si>
  <si>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</si>
  <si>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</si>
  <si>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</si>
  <si>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</si>
  <si>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</si>
  <si>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</si>
  <si>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</si>
  <si>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</si>
  <si>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</si>
  <si>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</si>
  <si>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</si>
  <si>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</si>
  <si>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</si>
  <si>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</si>
  <si>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</si>
  <si>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</si>
  <si>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</si>
  <si>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</si>
  <si>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</si>
  <si>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</si>
  <si>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</si>
  <si>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</si>
  <si>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</si>
  <si>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</si>
  <si>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</si>
  <si>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</si>
  <si>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</si>
  <si>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</si>
  <si>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</si>
  <si>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</si>
  <si>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</si>
  <si>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</si>
  <si>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</si>
  <si>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</si>
  <si>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</si>
  <si>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</si>
  <si>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</si>
  <si>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</si>
  <si>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</si>
  <si>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</si>
  <si>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</si>
  <si>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</si>
  <si>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</si>
  <si>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</si>
  <si>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</si>
  <si>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</si>
  <si>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</si>
  <si>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</si>
  <si>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</si>
  <si>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</si>
  <si>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</si>
  <si>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</si>
  <si>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</si>
  <si>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</si>
  <si>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</si>
  <si>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</si>
  <si>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</si>
  <si>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</si>
  <si>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</si>
  <si>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</si>
  <si>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</si>
  <si>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</si>
  <si>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</si>
  <si>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</si>
  <si>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</si>
  <si>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</si>
  <si>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</si>
  <si>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</si>
  <si>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</si>
  <si>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</si>
  <si>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</si>
  <si>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</si>
  <si>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</si>
  <si>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</si>
  <si>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</si>
  <si>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</si>
  <si>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</si>
  <si>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</si>
  <si>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</si>
  <si>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</si>
  <si>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</si>
  <si>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</si>
  <si>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</si>
  <si>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</si>
  <si>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</si>
  <si>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</si>
  <si>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</si>
  <si>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</si>
  <si>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</si>
  <si>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</si>
  <si>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</si>
  <si>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</si>
  <si>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</si>
  <si>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</si>
  <si>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</si>
  <si>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</si>
  <si>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</si>
  <si>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</si>
  <si>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</si>
  <si>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</si>
  <si>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</si>
  <si>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</si>
  <si>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</si>
  <si>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</si>
  <si>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</si>
  <si>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</si>
  <si>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</si>
  <si>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</si>
  <si>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</si>
  <si>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</si>
  <si>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</si>
  <si>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</si>
  <si>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</si>
  <si>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</si>
  <si>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</si>
  <si>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</si>
  <si>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</si>
  <si>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</si>
  <si>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</si>
  <si>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</si>
  <si>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</si>
  <si>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</si>
  <si>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</si>
  <si>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</si>
  <si>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</si>
  <si>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</si>
  <si>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</si>
  <si>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</si>
  <si>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</si>
  <si>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</si>
  <si>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</si>
  <si>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</si>
  <si>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</si>
  <si>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</si>
  <si>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</si>
  <si>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</si>
  <si>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</si>
  <si>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</si>
  <si>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</si>
  <si>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</si>
  <si>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</si>
  <si>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</si>
  <si>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</si>
  <si>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</si>
  <si>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</si>
  <si>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</si>
  <si>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</si>
  <si>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</si>
  <si>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</si>
  <si>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</si>
  <si>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</si>
  <si>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</si>
  <si>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</si>
  <si>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</si>
  <si>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</si>
  <si>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</si>
  <si>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</si>
  <si>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</si>
  <si>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</si>
  <si>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</si>
  <si>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</si>
  <si>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</si>
  <si>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</si>
  <si>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</si>
  <si>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</si>
  <si>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</si>
  <si>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</si>
  <si>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</si>
  <si>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</si>
  <si>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</si>
  <si>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</si>
  <si>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</si>
  <si>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</si>
  <si>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</si>
  <si>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</si>
  <si>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</si>
  <si>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</si>
  <si>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</si>
  <si>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</si>
  <si>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</si>
  <si>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</si>
  <si>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</si>
  <si>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</si>
  <si>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</si>
  <si>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</si>
  <si>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</si>
  <si>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</si>
  <si>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</si>
  <si>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</si>
  <si>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</si>
  <si>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</si>
  <si>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</si>
  <si>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</si>
  <si>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</si>
  <si>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</si>
  <si>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</si>
  <si>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</si>
  <si>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</si>
  <si>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</si>
  <si>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</si>
  <si>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</si>
  <si>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</si>
  <si>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</si>
  <si>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</si>
  <si>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</si>
  <si>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</si>
  <si>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</si>
  <si>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</si>
  <si>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</si>
  <si>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</si>
  <si>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</si>
  <si>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</si>
  <si>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</si>
  <si>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</si>
  <si>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</si>
  <si>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</si>
  <si>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</si>
  <si>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</si>
  <si>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</si>
  <si>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</si>
  <si>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</si>
  <si>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</si>
  <si>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</si>
  <si>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</si>
  <si>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</si>
  <si>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</si>
  <si>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</si>
  <si>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</si>
  <si>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</si>
  <si>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</si>
  <si>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</si>
  <si>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</si>
  <si>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</si>
  <si>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</si>
  <si>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</si>
  <si>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</si>
  <si>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</si>
  <si>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</si>
  <si>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</si>
  <si>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</si>
  <si>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</si>
  <si>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</si>
  <si>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</si>
  <si>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</si>
  <si>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</si>
  <si>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</si>
  <si>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</si>
  <si>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</si>
  <si>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</si>
  <si>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</si>
  <si>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</si>
  <si>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</si>
  <si>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</si>
  <si>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</si>
  <si>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</si>
  <si>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</si>
  <si>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</si>
  <si>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</si>
  <si>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</si>
  <si>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</si>
  <si>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</si>
  <si>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</si>
  <si>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</si>
  <si>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</si>
  <si>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</si>
  <si>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</si>
  <si>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</si>
  <si>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</si>
  <si>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</si>
  <si>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</si>
  <si>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</si>
  <si>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</si>
  <si>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</si>
  <si>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</si>
  <si>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</si>
  <si>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</si>
  <si>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</si>
  <si>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</si>
  <si>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</si>
  <si>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</si>
  <si>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</si>
  <si>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</si>
  <si>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</si>
  <si>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</si>
  <si>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</si>
  <si>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</si>
  <si>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</si>
  <si>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</si>
  <si>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</si>
  <si>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</si>
  <si>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</si>
  <si>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</si>
  <si>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</si>
  <si>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</si>
  <si>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</si>
  <si>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</si>
  <si>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</si>
  <si>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</si>
  <si>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</si>
  <si>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</si>
  <si>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</si>
  <si>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</si>
  <si>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</si>
  <si>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</si>
  <si>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</si>
  <si>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</si>
  <si>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</si>
  <si>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</si>
  <si>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</si>
  <si>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</si>
  <si>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</si>
  <si>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</si>
  <si>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</si>
  <si>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</si>
  <si>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</si>
  <si>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</si>
  <si>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</si>
  <si>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</si>
  <si>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</si>
  <si>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</si>
  <si>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</si>
  <si>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</si>
  <si>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</si>
  <si>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</si>
  <si>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</si>
  <si>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</si>
  <si>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</si>
  <si>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</si>
  <si>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</si>
  <si>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</si>
  <si>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</si>
  <si>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</si>
  <si>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</si>
  <si>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</si>
  <si>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</si>
  <si>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</si>
  <si>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</si>
  <si>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</si>
  <si>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</si>
  <si>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</si>
  <si>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</si>
  <si>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</si>
  <si>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</si>
  <si>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</si>
  <si>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</si>
  <si>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</si>
  <si>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</si>
  <si>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</si>
  <si>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</si>
  <si>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</si>
  <si>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</si>
  <si>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</si>
  <si>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</si>
  <si>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</si>
  <si>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</si>
  <si>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</si>
  <si>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</si>
  <si>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</si>
  <si>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</si>
  <si>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</si>
  <si>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</si>
  <si>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</si>
  <si>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</si>
  <si>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</si>
  <si>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</si>
  <si>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</si>
  <si>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</si>
  <si>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</si>
  <si>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</si>
  <si>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</si>
  <si>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</si>
  <si>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</si>
  <si>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</si>
  <si>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</si>
  <si>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</si>
  <si>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</si>
  <si>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</si>
  <si>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</si>
  <si>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</si>
  <si>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</si>
  <si>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</si>
  <si>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</si>
  <si>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</si>
  <si>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</si>
  <si>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</si>
  <si>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</si>
  <si>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</si>
  <si>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</si>
  <si>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</si>
  <si>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</si>
  <si>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</si>
  <si>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</si>
  <si>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</si>
  <si>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</si>
  <si>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</si>
  <si>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</si>
  <si>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</si>
  <si>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</si>
  <si>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</si>
  <si>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</si>
  <si>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</si>
  <si>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</si>
  <si>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</si>
  <si>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</si>
  <si>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</si>
  <si>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</si>
  <si>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</si>
  <si>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</si>
  <si>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</si>
  <si>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</si>
  <si>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</si>
  <si>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</si>
  <si>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</si>
  <si>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</si>
  <si>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</si>
  <si>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</si>
  <si>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</si>
  <si>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</si>
  <si>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</si>
  <si>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</si>
  <si>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</si>
  <si>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</si>
  <si>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</si>
  <si>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</si>
  <si>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</si>
  <si>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</si>
  <si>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</si>
  <si>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</si>
  <si>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</si>
  <si>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</si>
  <si>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</si>
  <si>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</si>
  <si>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</si>
  <si>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</si>
  <si>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</si>
  <si>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</si>
  <si>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</si>
  <si>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</si>
  <si>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</si>
  <si>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</si>
  <si>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</si>
  <si>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</si>
  <si>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</si>
  <si>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</si>
  <si>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</si>
  <si>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</si>
  <si>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</si>
  <si>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</si>
  <si>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</si>
  <si>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</si>
  <si>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</si>
  <si>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</si>
  <si>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</si>
  <si>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</si>
  <si>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</si>
  <si>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</si>
  <si>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</si>
  <si>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</si>
  <si>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</si>
  <si>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</si>
  <si>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</si>
  <si>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</si>
  <si>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</si>
  <si>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</si>
  <si>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</si>
  <si>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</si>
  <si>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</si>
  <si>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</si>
  <si>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</si>
  <si>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</si>
  <si>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</si>
  <si>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</si>
  <si>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</si>
  <si>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</si>
  <si>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</si>
  <si>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</si>
  <si>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</si>
  <si>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</si>
  <si>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</si>
  <si>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</si>
  <si>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</si>
  <si>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</si>
  <si>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</si>
  <si>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</si>
  <si>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</si>
  <si>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</si>
  <si>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</si>
  <si>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</si>
  <si>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</si>
  <si>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</si>
  <si>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</si>
  <si>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</si>
  <si>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</si>
  <si>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</si>
  <si>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</si>
  <si>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</si>
  <si>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</si>
  <si>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</si>
  <si>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</si>
  <si>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</si>
  <si>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</si>
  <si>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</si>
  <si>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</si>
  <si>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</si>
  <si>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</si>
  <si>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</si>
  <si>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</si>
  <si>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</si>
  <si>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</si>
  <si>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</si>
  <si>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</si>
  <si>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</si>
  <si>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</si>
  <si>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</si>
  <si>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</si>
  <si>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</si>
  <si>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</si>
  <si>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</si>
  <si>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</si>
  <si>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</si>
  <si>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</si>
  <si>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</si>
  <si>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</si>
  <si>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</si>
  <si>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</si>
  <si>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</si>
  <si>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</si>
  <si>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</si>
  <si>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</si>
  <si>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</si>
  <si>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</si>
  <si>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</si>
  <si>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</si>
  <si>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</si>
  <si>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</si>
  <si>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</si>
  <si>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</si>
  <si>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</si>
  <si>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</si>
  <si>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</si>
  <si>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</si>
  <si>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</si>
  <si>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</si>
  <si>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</si>
  <si>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</si>
  <si>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</si>
  <si>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</si>
  <si>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</si>
  <si>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</si>
  <si>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</si>
  <si>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</si>
  <si>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</si>
  <si>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</si>
  <si>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</si>
  <si>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</si>
  <si>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</si>
  <si>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</si>
  <si>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</si>
  <si>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</si>
  <si>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</si>
  <si>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</si>
  <si>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</si>
  <si>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</si>
  <si>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</si>
  <si>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</si>
  <si>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</si>
  <si>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</si>
  <si>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</si>
  <si>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</si>
  <si>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</si>
  <si>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</si>
  <si>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</si>
  <si>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</si>
  <si>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</si>
  <si>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</si>
  <si>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</si>
  <si>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</si>
  <si>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</si>
  <si>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</si>
  <si>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</si>
  <si>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</si>
  <si>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</si>
  <si>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</si>
  <si>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</si>
  <si>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</si>
  <si>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</si>
  <si>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</si>
  <si>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</si>
  <si>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</si>
  <si>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</si>
  <si>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</si>
  <si>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</si>
  <si>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</si>
  <si>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</si>
  <si>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</si>
  <si>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</si>
  <si>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</si>
  <si>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</si>
  <si>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</si>
  <si>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</si>
  <si>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</si>
  <si>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</si>
  <si>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</si>
  <si>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</si>
  <si>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</si>
  <si>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</si>
  <si>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</si>
  <si>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</si>
  <si>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</si>
  <si>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</si>
  <si>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</si>
  <si>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</si>
  <si>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</si>
  <si>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</si>
  <si>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</si>
  <si>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</si>
  <si>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</si>
  <si>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</si>
  <si>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</si>
  <si>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</si>
  <si>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</si>
  <si>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</si>
  <si>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</si>
  <si>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</si>
  <si>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</si>
  <si>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</si>
  <si>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</si>
  <si>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</si>
  <si>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</si>
  <si>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</si>
  <si>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</si>
  <si>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</si>
  <si>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</si>
  <si>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</si>
  <si>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</si>
  <si>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</si>
  <si>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</si>
  <si>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</si>
  <si>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</si>
  <si>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</si>
  <si>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</si>
  <si>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</si>
  <si>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</si>
  <si>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</si>
  <si>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</si>
  <si>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</si>
  <si>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</si>
  <si>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</si>
  <si>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</si>
  <si>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</si>
  <si>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</si>
  <si>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</si>
  <si>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</si>
  <si>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</si>
  <si>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</si>
  <si>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</si>
  <si>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</si>
  <si>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</si>
  <si>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</si>
  <si>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</si>
  <si>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</si>
  <si>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</si>
  <si>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</si>
  <si>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</si>
  <si>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</si>
  <si>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</si>
  <si>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</si>
  <si>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</si>
  <si>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</si>
  <si>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</si>
  <si>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</si>
  <si>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</si>
  <si>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</si>
  <si>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</si>
  <si>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</si>
  <si>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</si>
  <si>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</si>
  <si>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</si>
  <si>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</si>
  <si>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</si>
  <si>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</si>
  <si>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</si>
  <si>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</si>
  <si>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</si>
  <si>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</si>
  <si>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</si>
  <si>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</si>
  <si>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</si>
  <si>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</si>
  <si>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</si>
  <si>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</si>
  <si>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</si>
  <si>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</si>
  <si>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</si>
  <si>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</si>
  <si>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</si>
  <si>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</si>
  <si>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</si>
  <si>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</si>
  <si>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</si>
  <si>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</si>
  <si>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</si>
  <si>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</si>
  <si>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</si>
  <si>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</si>
  <si>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</si>
  <si>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</si>
  <si>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</si>
  <si>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</si>
  <si>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</si>
  <si>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</si>
  <si>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</si>
  <si>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</si>
  <si>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</si>
  <si>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</si>
  <si>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</si>
  <si>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</si>
  <si>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</si>
  <si>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</si>
  <si>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</si>
  <si>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</si>
  <si>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</si>
  <si>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</si>
  <si>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</si>
  <si>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</si>
  <si>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</si>
  <si>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</si>
  <si>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</si>
  <si>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</si>
  <si>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</si>
  <si>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</si>
  <si>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</si>
  <si>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</si>
  <si>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</si>
  <si>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</si>
  <si>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</si>
  <si>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</si>
  <si>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</si>
  <si>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</si>
  <si>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</si>
  <si>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</si>
  <si>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</si>
  <si>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</si>
  <si>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</si>
  <si>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</si>
  <si>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</si>
  <si>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</si>
  <si>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</si>
  <si>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</si>
  <si>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</si>
  <si>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</si>
  <si>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</si>
  <si>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</si>
  <si>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</si>
  <si>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</si>
  <si>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</si>
  <si>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</si>
  <si>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</si>
  <si>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</si>
  <si>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</si>
  <si>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</si>
  <si>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</si>
  <si>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</si>
  <si>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</si>
  <si>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</si>
  <si>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</si>
  <si>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</si>
  <si>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</si>
  <si>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</si>
  <si>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</si>
  <si>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</si>
  <si>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</si>
  <si>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</si>
  <si>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</si>
  <si>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</si>
  <si>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</si>
  <si>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</si>
  <si>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</si>
  <si>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</si>
  <si>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</si>
  <si>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</si>
  <si>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</si>
  <si>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</si>
  <si>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</si>
  <si>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</si>
  <si>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</si>
  <si>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</si>
  <si>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</si>
  <si>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</si>
  <si>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</si>
  <si>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</si>
  <si>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</si>
  <si>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</si>
  <si>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</si>
  <si>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</si>
  <si>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</si>
  <si>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</si>
  <si>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</si>
  <si>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</si>
  <si>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</si>
  <si>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</si>
  <si>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</si>
  <si>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</si>
  <si>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</si>
  <si>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</si>
  <si>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</si>
  <si>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</si>
  <si>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</si>
  <si>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</si>
  <si>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</si>
  <si>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</si>
  <si>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</si>
  <si>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</si>
  <si>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</si>
  <si>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</si>
  <si>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</si>
  <si>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</si>
  <si>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</si>
  <si>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</si>
  <si>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</si>
  <si>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</si>
  <si>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</si>
  <si>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</si>
  <si>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</si>
  <si>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</si>
  <si>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</si>
  <si>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</si>
  <si>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</si>
  <si>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</si>
  <si>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</si>
  <si>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</si>
  <si>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</si>
  <si>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</si>
  <si>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</si>
  <si>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</si>
  <si>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</si>
  <si>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</si>
  <si>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</si>
  <si>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</si>
  <si>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</si>
  <si>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</si>
  <si>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</si>
  <si>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</si>
  <si>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</si>
  <si>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</si>
  <si>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</si>
  <si>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</si>
  <si>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</si>
  <si>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</si>
  <si>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</si>
  <si>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</si>
  <si>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</si>
  <si>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</si>
  <si>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</si>
  <si>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</si>
  <si>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</si>
  <si>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</si>
  <si>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</si>
  <si>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</si>
  <si>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</si>
  <si>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</si>
  <si>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</si>
  <si>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</si>
  <si>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</si>
  <si>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</si>
  <si>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</si>
  <si>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</si>
  <si>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</si>
  <si>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</si>
  <si>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</si>
  <si>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</si>
  <si>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</si>
  <si>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</si>
  <si>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</si>
  <si>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</si>
  <si>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</si>
  <si>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</si>
  <si>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</si>
  <si>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</si>
  <si>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</si>
  <si>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</si>
  <si>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</si>
  <si>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</si>
  <si>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</si>
  <si>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</si>
  <si>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</si>
  <si>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</si>
  <si>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</si>
  <si>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</si>
  <si>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</si>
  <si>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</si>
  <si>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</si>
  <si>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</si>
  <si>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</si>
  <si>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</si>
  <si>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</si>
  <si>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</si>
  <si>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</si>
  <si>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</si>
  <si>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</si>
  <si>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</si>
  <si>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</si>
  <si>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</si>
  <si>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</si>
  <si>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</si>
  <si>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</si>
  <si>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</si>
  <si>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</si>
  <si>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</si>
  <si>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</si>
  <si>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</si>
  <si>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</si>
  <si>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</si>
  <si>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</si>
  <si>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</si>
  <si>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</si>
  <si>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</si>
  <si>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</si>
  <si>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</si>
  <si>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</si>
  <si>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</si>
  <si>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</si>
  <si>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</si>
  <si>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</si>
  <si>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</si>
  <si>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</si>
  <si>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</si>
  <si>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</si>
  <si>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</si>
  <si>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</si>
  <si>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</si>
  <si>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</si>
  <si>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</si>
  <si>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</si>
  <si>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</si>
  <si>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</si>
  <si>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</si>
  <si>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</si>
  <si>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</si>
  <si>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</si>
  <si>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</si>
  <si>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</si>
  <si>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</si>
  <si>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</si>
  <si>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</si>
  <si>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</si>
  <si>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</si>
  <si>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</si>
  <si>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</si>
  <si>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</si>
  <si>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</si>
  <si>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</si>
  <si>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</si>
  <si>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</si>
  <si>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</si>
  <si>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</si>
  <si>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</si>
  <si>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</si>
  <si>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</si>
  <si>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</si>
  <si>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</si>
  <si>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</si>
  <si>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</si>
  <si>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</si>
  <si>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</si>
  <si>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</si>
  <si>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</si>
  <si>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</si>
  <si>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</si>
  <si>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</si>
  <si>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</si>
  <si>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</si>
  <si>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</si>
  <si>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</si>
  <si>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</si>
  <si>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</si>
  <si>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</si>
  <si>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</si>
  <si>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</si>
  <si>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</si>
  <si>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</si>
  <si>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</si>
  <si>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</si>
  <si>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</si>
  <si>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</si>
  <si>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</si>
  <si>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</si>
  <si>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</si>
  <si>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</si>
  <si>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</si>
  <si>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</si>
  <si>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</si>
  <si>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</si>
  <si>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</si>
  <si>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</si>
  <si>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</si>
  <si>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</si>
  <si>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</si>
  <si>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</si>
  <si>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</si>
  <si>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</si>
  <si>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</si>
  <si>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</si>
  <si>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</si>
  <si>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</si>
  <si>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</si>
  <si>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</si>
  <si>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</si>
  <si>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</si>
  <si>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</si>
  <si>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</si>
  <si>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</si>
  <si>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</si>
  <si>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</si>
  <si>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</si>
  <si>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</si>
  <si>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</si>
  <si>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</si>
  <si>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</si>
  <si>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</si>
  <si>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</si>
  <si>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</si>
  <si>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</si>
  <si>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</si>
  <si>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</si>
  <si>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</si>
  <si>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</si>
  <si>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</si>
  <si>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</si>
  <si>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</si>
  <si>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</si>
  <si>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</si>
  <si>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</si>
  <si>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</si>
  <si>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</si>
  <si>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</si>
  <si>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</si>
  <si>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</si>
  <si>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</si>
  <si>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</si>
  <si>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</si>
  <si>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</si>
  <si>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</si>
  <si>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</si>
  <si>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</si>
  <si>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</si>
  <si>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</si>
  <si>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</si>
  <si>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</si>
  <si>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</si>
  <si>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</si>
  <si>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</si>
  <si>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</si>
  <si>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</si>
  <si>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</si>
  <si>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</si>
  <si>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</si>
  <si>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</si>
  <si>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</si>
  <si>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</si>
  <si>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</si>
  <si>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</si>
  <si>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</si>
  <si>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</si>
  <si>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</si>
  <si>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</si>
  <si>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</si>
  <si>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</si>
  <si>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</si>
  <si>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</si>
  <si>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</si>
  <si>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</si>
  <si>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</si>
  <si>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</si>
  <si>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</si>
  <si>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</si>
  <si>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</si>
  <si>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</si>
  <si>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</si>
  <si>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</si>
  <si>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</si>
  <si>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</si>
  <si>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</si>
  <si>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</si>
  <si>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</si>
  <si>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</si>
  <si>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</si>
  <si>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</si>
  <si>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</si>
  <si>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</si>
  <si>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</si>
  <si>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</si>
  <si>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</si>
  <si>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</si>
  <si>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</si>
  <si>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</si>
  <si>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</si>
  <si>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</si>
  <si>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</si>
  <si>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</si>
  <si>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</si>
  <si>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</si>
  <si>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</si>
  <si>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</si>
  <si>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</si>
  <si>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</si>
  <si>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</si>
  <si>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</si>
  <si>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</si>
  <si>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</si>
  <si>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</si>
  <si>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</si>
  <si>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</si>
  <si>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</si>
  <si>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</si>
  <si>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</si>
  <si>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</si>
  <si>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</si>
  <si>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</si>
  <si>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</si>
  <si>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</si>
  <si>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</si>
  <si>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</si>
  <si>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</si>
  <si>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</si>
  <si>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</si>
  <si>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</si>
  <si>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</si>
  <si>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</si>
  <si>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</si>
  <si>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</si>
  <si>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</si>
  <si>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</si>
  <si>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</si>
  <si>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</si>
  <si>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</si>
  <si>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</si>
  <si>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</si>
  <si>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</si>
  <si>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</si>
  <si>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</si>
  <si>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</si>
  <si>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</si>
  <si>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</si>
  <si>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</si>
  <si>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</si>
  <si>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</si>
  <si>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</si>
  <si>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</si>
  <si>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</si>
  <si>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</si>
  <si>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</si>
  <si>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</si>
  <si>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</si>
  <si>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</si>
  <si>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</si>
  <si>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</si>
  <si>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</si>
  <si>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</si>
  <si>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</si>
  <si>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</si>
  <si>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</si>
  <si>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</si>
  <si>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</si>
  <si>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</si>
  <si>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</si>
  <si>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</si>
  <si>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</si>
  <si>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</si>
  <si>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</si>
  <si>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</si>
  <si>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</si>
  <si>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</si>
  <si>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</si>
  <si>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</si>
  <si>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</si>
  <si>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</si>
  <si>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</si>
  <si>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</si>
  <si>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</si>
  <si>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</si>
  <si>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</si>
  <si>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</si>
  <si>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</si>
  <si>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</si>
  <si>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</si>
  <si>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</si>
  <si>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</si>
  <si>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</si>
  <si>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</si>
  <si>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</si>
  <si>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</si>
  <si>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</si>
  <si>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</si>
  <si>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</si>
  <si>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</si>
  <si>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</si>
  <si>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</si>
  <si>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</si>
  <si>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</si>
  <si>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</si>
  <si>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</si>
  <si>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</si>
  <si>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</si>
  <si>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</si>
  <si>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</si>
  <si>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</si>
  <si>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</si>
  <si>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</si>
  <si>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</si>
  <si>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</si>
  <si>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</si>
  <si>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</si>
  <si>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</si>
  <si>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</si>
  <si>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</si>
  <si>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</si>
  <si>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</si>
  <si>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</si>
  <si>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</si>
  <si>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</si>
  <si>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</si>
  <si>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</si>
  <si>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</si>
  <si>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</si>
  <si>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</si>
  <si>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</si>
  <si>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</si>
  <si>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</si>
  <si>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</si>
  <si>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</si>
  <si>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</si>
  <si>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</si>
  <si>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</si>
  <si>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</si>
  <si>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</si>
  <si>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</si>
  <si>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</si>
  <si>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</si>
  <si>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</si>
  <si>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</si>
  <si>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</si>
  <si>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</si>
  <si>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</si>
  <si>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</si>
  <si>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</si>
  <si>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</si>
  <si>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</si>
  <si>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</si>
  <si>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</si>
  <si>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</si>
  <si>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</si>
  <si>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</si>
  <si>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</si>
  <si>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</si>
  <si>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</si>
  <si>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</si>
  <si>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</si>
  <si>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</si>
  <si>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</si>
  <si>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</si>
  <si>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</si>
  <si>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</si>
  <si>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</si>
  <si>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</si>
  <si>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</si>
  <si>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</si>
  <si>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</si>
  <si>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</si>
  <si>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</si>
  <si>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</si>
  <si>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</si>
  <si>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</si>
  <si>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</si>
  <si>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</si>
  <si>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</si>
  <si>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</si>
  <si>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</si>
  <si>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</si>
  <si>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</si>
  <si>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</si>
  <si>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</si>
  <si>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</si>
  <si>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</si>
  <si>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</si>
  <si>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</si>
  <si>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</si>
  <si>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</si>
  <si>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</si>
  <si>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</si>
  <si>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</si>
  <si>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</si>
  <si>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</si>
  <si>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</si>
  <si>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</si>
  <si>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</si>
  <si>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</si>
  <si>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</si>
  <si>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</si>
  <si>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</si>
  <si>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</si>
  <si>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</si>
  <si>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</si>
  <si>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</si>
  <si>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</si>
  <si>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</si>
  <si>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</si>
  <si>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</si>
  <si>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</si>
  <si>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</si>
  <si>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</si>
  <si>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</si>
  <si>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</si>
  <si>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</si>
  <si>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</si>
  <si>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</si>
  <si>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</si>
  <si>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</si>
  <si>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</si>
  <si>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</si>
  <si>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</si>
  <si>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</si>
  <si>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</si>
  <si>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</si>
  <si>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</si>
  <si>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</si>
  <si>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</si>
  <si>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</si>
  <si>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</si>
  <si>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</si>
  <si>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</si>
  <si>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</si>
  <si>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</si>
  <si>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</si>
  <si>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</si>
  <si>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</si>
  <si>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</si>
  <si>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</si>
  <si>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</si>
  <si>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</si>
  <si>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</si>
  <si>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</si>
  <si>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</si>
  <si>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</si>
  <si>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</si>
  <si>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</si>
  <si>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</si>
  <si>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</si>
  <si>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</si>
  <si>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</si>
  <si>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</si>
  <si>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</si>
  <si>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</si>
  <si>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</si>
  <si>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</si>
  <si>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</si>
  <si>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</si>
  <si>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</si>
  <si>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</si>
  <si>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</si>
  <si>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</si>
  <si>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</si>
  <si>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</si>
  <si>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</si>
  <si>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</si>
  <si>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</si>
  <si>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</si>
  <si>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</si>
  <si>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</si>
  <si>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</si>
  <si>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</si>
  <si>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</si>
  <si>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</si>
  <si>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</si>
  <si>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</si>
  <si>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</si>
  <si>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</si>
  <si>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</si>
  <si>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</si>
  <si>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</si>
  <si>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</si>
  <si>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</si>
  <si>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</si>
  <si>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</si>
  <si>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</si>
  <si>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</si>
  <si>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</si>
  <si>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</si>
  <si>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</si>
  <si>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</si>
  <si>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</si>
  <si>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</si>
  <si>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</si>
  <si>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</si>
  <si>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</si>
  <si>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</si>
  <si>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</si>
  <si>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</si>
  <si>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</si>
  <si>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</si>
  <si>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</si>
  <si>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</si>
  <si>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</si>
  <si>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</si>
  <si>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</si>
  <si>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</si>
  <si>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</si>
  <si>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</si>
  <si>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</si>
  <si>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</si>
  <si>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</si>
  <si>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</si>
  <si>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</si>
  <si>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</si>
  <si>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</si>
  <si>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</si>
  <si>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</si>
  <si>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</si>
  <si>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</si>
  <si>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</si>
  <si>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</si>
  <si>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</si>
  <si>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</si>
  <si>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</si>
  <si>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</si>
  <si>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</si>
  <si>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</si>
  <si>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</si>
  <si>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</si>
  <si>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</si>
  <si>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</si>
  <si>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</si>
  <si>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</si>
  <si>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</si>
  <si>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</si>
  <si>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</si>
  <si>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</si>
  <si>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</si>
  <si>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</si>
  <si>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</si>
  <si>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</si>
  <si>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</si>
  <si>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</si>
  <si>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</si>
  <si>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</si>
  <si>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</si>
  <si>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</si>
  <si>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</si>
  <si>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</si>
  <si>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</si>
  <si>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</si>
  <si>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</si>
  <si>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</si>
  <si>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</si>
  <si>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</si>
  <si>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</si>
  <si>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</si>
  <si>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</si>
  <si>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</si>
  <si>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</si>
  <si>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</si>
  <si>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</si>
  <si>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</si>
  <si>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</si>
  <si>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</si>
  <si>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</si>
  <si>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</si>
  <si>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</si>
  <si>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</si>
  <si>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</si>
  <si>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</si>
  <si>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</si>
  <si>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</si>
  <si>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</si>
  <si>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</si>
  <si>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</si>
  <si>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</si>
  <si>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</si>
  <si>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</si>
  <si>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</si>
  <si>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</si>
  <si>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</si>
  <si>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</si>
  <si>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</si>
  <si>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</si>
  <si>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</si>
  <si>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</si>
  <si>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</si>
  <si>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</si>
  <si>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</si>
  <si>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</si>
  <si>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</si>
  <si>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</si>
  <si>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</si>
  <si>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</si>
  <si>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</si>
  <si>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</si>
  <si>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</si>
  <si>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</si>
  <si>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</si>
  <si>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</si>
  <si>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</si>
  <si>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</si>
  <si>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</si>
  <si>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</si>
  <si>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</si>
  <si>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</si>
  <si>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</si>
  <si>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</si>
  <si>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</si>
  <si>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</si>
  <si>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</si>
  <si>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</si>
  <si>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</si>
  <si>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</si>
  <si>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</si>
  <si>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</si>
  <si>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</si>
  <si>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</si>
  <si>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</si>
  <si>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</si>
  <si>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</si>
  <si>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</si>
  <si>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</si>
  <si>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</si>
  <si>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</si>
  <si>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</si>
  <si>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</si>
  <si>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</si>
  <si>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</si>
  <si>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</si>
  <si>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</si>
  <si>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</si>
  <si>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</si>
  <si>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</si>
  <si>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</si>
  <si>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</si>
  <si>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</si>
  <si>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</si>
  <si>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</si>
  <si>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</si>
  <si>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</si>
  <si>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</si>
  <si>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</si>
  <si>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</si>
  <si>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</si>
  <si>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</si>
  <si>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</si>
  <si>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</si>
  <si>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</si>
  <si>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</si>
  <si>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</si>
  <si>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</si>
  <si>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</si>
  <si>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</si>
  <si>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</si>
  <si>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</si>
  <si>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</si>
  <si>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</si>
  <si>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</si>
  <si>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</si>
  <si>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</si>
  <si>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</si>
  <si>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</si>
  <si>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</si>
  <si>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</si>
  <si>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</si>
  <si>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</si>
  <si>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</si>
  <si>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</si>
  <si>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</si>
  <si>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</si>
  <si>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</si>
  <si>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</si>
  <si>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</si>
  <si>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</si>
  <si>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</si>
  <si>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</si>
  <si>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</si>
  <si>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</si>
  <si>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</si>
  <si>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</si>
  <si>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</si>
  <si>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</si>
  <si>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</si>
  <si>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</si>
  <si>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</si>
  <si>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</si>
  <si>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</si>
  <si>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</si>
  <si>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</si>
  <si>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</si>
  <si>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</si>
  <si>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</si>
  <si>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</si>
  <si>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</si>
  <si>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</si>
  <si>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</si>
  <si>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</si>
  <si>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</si>
  <si>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</si>
  <si>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</si>
  <si>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</si>
  <si>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</si>
  <si>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</si>
  <si>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</si>
  <si>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</si>
  <si>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</si>
  <si>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</si>
  <si>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</si>
  <si>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</si>
  <si>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</si>
  <si>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</si>
  <si>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</si>
  <si>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</si>
  <si>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</si>
  <si>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</si>
  <si>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</si>
  <si>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</si>
  <si>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</si>
  <si>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</si>
  <si>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</si>
  <si>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</si>
  <si>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</si>
  <si>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</si>
  <si>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</si>
  <si>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</si>
  <si>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</si>
  <si>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</si>
  <si>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</si>
  <si>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</si>
  <si>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</si>
  <si>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</si>
  <si>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</si>
  <si>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</si>
  <si>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</si>
  <si>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</si>
  <si>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</si>
  <si>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</si>
  <si>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</si>
  <si>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</si>
  <si>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</si>
  <si>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</si>
  <si>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</si>
  <si>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</si>
  <si>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</si>
  <si>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</si>
  <si>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</si>
  <si>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</si>
  <si>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</si>
  <si>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</si>
  <si>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</si>
  <si>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</si>
  <si>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</si>
  <si>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</si>
  <si>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</si>
  <si>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</si>
  <si>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</si>
  <si>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</si>
  <si>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</si>
  <si>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</si>
  <si>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</si>
  <si>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</si>
  <si>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</si>
  <si>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</si>
  <si>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</si>
  <si>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</si>
  <si>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</si>
  <si>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</si>
  <si>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</si>
  <si>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</si>
  <si>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</si>
  <si>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</si>
  <si>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</si>
  <si>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</si>
  <si>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</si>
  <si>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</si>
  <si>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</si>
  <si>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</si>
  <si>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</si>
  <si>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</si>
  <si>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</si>
  <si>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</si>
  <si>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</si>
  <si>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</si>
  <si>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</si>
  <si>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</si>
  <si>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</si>
  <si>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</si>
  <si>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</si>
  <si>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</si>
  <si>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</si>
  <si>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</si>
  <si>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</si>
  <si>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</si>
  <si>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</si>
  <si>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</si>
  <si>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</si>
  <si>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</si>
  <si>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</si>
  <si>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</si>
  <si>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</si>
  <si>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</si>
  <si>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</si>
  <si>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</si>
  <si>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</si>
  <si>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</si>
  <si>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</si>
  <si>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</si>
  <si>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</si>
  <si>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</si>
  <si>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</si>
  <si>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</si>
  <si>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</si>
  <si>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</si>
  <si>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</si>
  <si>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</si>
  <si>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</si>
  <si>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</si>
  <si>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</si>
  <si>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</si>
  <si>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</si>
  <si>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</si>
  <si>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</si>
  <si>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</si>
  <si>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</si>
  <si>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</si>
  <si>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</si>
  <si>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</si>
  <si>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</si>
  <si>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</si>
  <si>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</si>
  <si>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</si>
  <si>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</si>
  <si>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</si>
  <si>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</si>
  <si>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</si>
  <si>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</si>
  <si>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</si>
  <si>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</si>
  <si>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</si>
  <si>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</si>
  <si>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</si>
  <si>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</si>
  <si>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</si>
  <si>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</si>
  <si>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</si>
  <si>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</si>
  <si>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</si>
  <si>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</si>
  <si>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</si>
  <si>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</si>
  <si>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</si>
  <si>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</si>
  <si>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</si>
  <si>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</si>
  <si>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</si>
  <si>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</si>
  <si>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</si>
  <si>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</si>
  <si>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</si>
  <si>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</si>
  <si>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</si>
  <si>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</si>
  <si>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</si>
  <si>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</si>
  <si>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</si>
  <si>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</si>
  <si>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</si>
  <si>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</si>
  <si>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</si>
  <si>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</si>
  <si>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</si>
  <si>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</si>
  <si>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</si>
  <si>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</si>
  <si>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</si>
  <si>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</si>
  <si>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</si>
  <si>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</si>
  <si>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</si>
  <si>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</si>
  <si>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</si>
  <si>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</si>
  <si>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</si>
  <si>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</si>
  <si>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</si>
  <si>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</si>
  <si>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</si>
  <si>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</si>
  <si>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</si>
  <si>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</si>
  <si>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</si>
  <si>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</si>
  <si>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</si>
  <si>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</si>
  <si>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</si>
  <si>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</si>
  <si>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</si>
  <si>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</si>
  <si>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</si>
  <si>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</si>
  <si>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</si>
  <si>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</si>
  <si>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</si>
  <si>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</si>
  <si>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</si>
  <si>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</si>
  <si>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</si>
  <si>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</si>
  <si>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</si>
  <si>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</si>
  <si>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</si>
  <si>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</si>
  <si>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</si>
  <si>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</si>
  <si>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</si>
  <si>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</si>
  <si>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</si>
  <si>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</si>
  <si>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</si>
  <si>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</si>
  <si>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</si>
  <si>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</si>
  <si>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</si>
  <si>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</si>
  <si>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</si>
  <si>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</si>
  <si>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</si>
  <si>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</si>
  <si>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</si>
  <si>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</si>
  <si>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</si>
  <si>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</si>
  <si>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</si>
  <si>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</si>
  <si>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</si>
  <si>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</si>
  <si>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</si>
  <si>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</si>
  <si>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</si>
  <si>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</si>
  <si>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</si>
  <si>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</si>
  <si>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</si>
  <si>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</si>
  <si>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</si>
  <si>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</si>
  <si>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</si>
  <si>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</si>
  <si>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</si>
  <si>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</si>
  <si>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</si>
  <si>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</si>
  <si>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</si>
  <si>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</si>
  <si>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</si>
  <si>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</si>
  <si>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</si>
  <si>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</si>
  <si>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</si>
  <si>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</si>
  <si>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</si>
  <si>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</si>
  <si>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</si>
  <si>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</si>
  <si>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</si>
  <si>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</si>
  <si>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</si>
  <si>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</si>
  <si>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</si>
  <si>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</si>
  <si>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</si>
  <si>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</si>
  <si>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</si>
  <si>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</si>
  <si>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</si>
  <si>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</si>
  <si>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</si>
  <si>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</si>
  <si>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</si>
  <si>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</si>
  <si>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</si>
  <si>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</si>
  <si>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</si>
  <si>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</si>
  <si>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</si>
  <si>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</si>
  <si>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</si>
  <si>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</si>
  <si>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</si>
  <si>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</si>
  <si>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</si>
  <si>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</si>
  <si>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</si>
  <si>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</si>
  <si>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</si>
  <si>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</si>
  <si>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</si>
  <si>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</si>
  <si>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</si>
  <si>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</si>
  <si>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</si>
  <si>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</si>
  <si>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</si>
  <si>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</si>
  <si>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</si>
  <si>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</si>
  <si>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</si>
  <si>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</si>
  <si>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</si>
  <si>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</si>
  <si>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</si>
  <si>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</si>
  <si>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</si>
  <si>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</si>
  <si>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</si>
  <si>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</si>
  <si>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</si>
  <si>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</si>
  <si>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</si>
  <si>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</si>
  <si>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</si>
  <si>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</si>
  <si>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</si>
  <si>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</si>
  <si>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</si>
  <si>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</si>
  <si>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</si>
  <si>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</si>
  <si>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</si>
  <si>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</si>
  <si>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</si>
  <si>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</si>
  <si>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</si>
  <si>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</si>
  <si>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</si>
  <si>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</si>
  <si>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</si>
  <si>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</si>
  <si>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</si>
  <si>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</si>
  <si>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</si>
  <si>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</si>
  <si>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</si>
  <si>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</si>
  <si>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</si>
  <si>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</si>
  <si>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</si>
  <si>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</si>
  <si>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</si>
  <si>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</si>
  <si>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</si>
  <si>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</si>
  <si>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</si>
  <si>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</si>
  <si>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</si>
  <si>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</si>
  <si>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</si>
  <si>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</si>
  <si>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</si>
  <si>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</si>
  <si>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</si>
  <si>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</si>
  <si>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</si>
  <si>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</si>
  <si>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</si>
  <si>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</si>
  <si>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</si>
  <si>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</si>
  <si>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</si>
  <si>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</si>
  <si>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</si>
  <si>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</si>
  <si>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</si>
  <si>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</si>
  <si>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</si>
  <si>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</si>
  <si>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</si>
  <si>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</si>
  <si>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</si>
  <si>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</si>
  <si>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</si>
  <si>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</si>
  <si>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</si>
  <si>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</si>
  <si>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</si>
  <si>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</si>
  <si>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</si>
  <si>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</si>
  <si>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</si>
  <si>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</si>
  <si>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</si>
  <si>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</si>
  <si>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</si>
  <si>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</si>
  <si>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</si>
  <si>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</si>
  <si>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</si>
  <si>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</si>
  <si>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</si>
  <si>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</si>
  <si>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</si>
  <si>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</si>
  <si>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</si>
  <si>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</si>
  <si>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</si>
  <si>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</si>
  <si>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</si>
  <si>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</si>
  <si>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</si>
  <si>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</si>
  <si>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</si>
  <si>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</si>
  <si>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</si>
  <si>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</si>
  <si>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</si>
  <si>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</si>
  <si>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</si>
  <si>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</si>
  <si>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</si>
  <si>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</si>
  <si>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</si>
  <si>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</si>
  <si>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</si>
  <si>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</si>
  <si>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</si>
  <si>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</si>
  <si>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</si>
  <si>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</si>
  <si>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</si>
  <si>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</si>
  <si>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</si>
  <si>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</si>
  <si>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</si>
  <si>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</si>
  <si>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</si>
  <si>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</si>
  <si>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</si>
  <si>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</si>
  <si>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</si>
  <si>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</si>
  <si>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</si>
  <si>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</si>
  <si>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</si>
  <si>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</si>
  <si>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</si>
  <si>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</si>
  <si>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</si>
  <si>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</si>
  <si>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</si>
  <si>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</si>
  <si>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</si>
  <si>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</si>
  <si>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</si>
  <si>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</si>
  <si>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</si>
  <si>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</si>
  <si>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</si>
  <si>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</si>
  <si>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</si>
  <si>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</si>
  <si>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</si>
  <si>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</si>
  <si>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</si>
  <si>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</si>
  <si>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</si>
  <si>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</si>
  <si>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</si>
  <si>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</si>
  <si>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</si>
  <si>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</si>
  <si>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</si>
  <si>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</si>
  <si>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</si>
  <si>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</si>
  <si>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</si>
  <si>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</si>
  <si>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</si>
  <si>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</si>
  <si>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</si>
  <si>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</si>
  <si>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</si>
  <si>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</si>
  <si>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</si>
  <si>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</si>
  <si>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</si>
  <si>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</si>
  <si>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</si>
  <si>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</si>
  <si>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</si>
  <si>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</si>
  <si>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</si>
  <si>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</si>
  <si>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</si>
  <si>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</si>
  <si>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</si>
  <si>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</si>
  <si>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</si>
  <si>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</si>
  <si>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</si>
  <si>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</si>
  <si>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</si>
  <si>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</si>
  <si>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</si>
  <si>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</si>
  <si>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</si>
  <si>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</si>
  <si>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</si>
  <si>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</si>
  <si>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</si>
  <si>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</si>
  <si>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</si>
  <si>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</si>
  <si>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</si>
  <si>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</si>
  <si>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</si>
  <si>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</si>
  <si>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</si>
  <si>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</si>
  <si>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</si>
  <si>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</si>
  <si>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</si>
  <si>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</si>
  <si>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</si>
  <si>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</si>
  <si>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</si>
  <si>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</si>
  <si>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</si>
  <si>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</si>
  <si>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</si>
  <si>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</si>
  <si>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</si>
  <si>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</si>
  <si>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</si>
  <si>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</si>
  <si>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</si>
  <si>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</si>
  <si>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</si>
  <si>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</si>
  <si>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</si>
  <si>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</si>
  <si>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</si>
  <si>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</si>
  <si>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</si>
  <si>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</si>
  <si>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</si>
  <si>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</si>
  <si>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</si>
  <si>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</si>
  <si>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</si>
  <si>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</si>
  <si>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</si>
  <si>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</si>
  <si>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</si>
  <si>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</si>
  <si>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</si>
  <si>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</si>
  <si>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</si>
  <si>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</si>
  <si>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</si>
  <si>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</si>
  <si>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</si>
  <si>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</si>
  <si>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</si>
  <si>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</si>
  <si>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</si>
  <si>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</si>
  <si>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</si>
  <si>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</si>
  <si>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</si>
  <si>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</si>
  <si>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</si>
  <si>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</si>
  <si>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</si>
  <si>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</si>
  <si>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</si>
  <si>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</si>
  <si>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</si>
  <si>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</si>
  <si>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</si>
  <si>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</si>
  <si>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</si>
  <si>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</si>
  <si>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</si>
  <si>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</si>
  <si>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</si>
  <si>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</si>
  <si>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</si>
  <si>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</si>
  <si>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</si>
  <si>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</si>
  <si>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</si>
  <si>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</si>
  <si>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</si>
  <si>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</si>
  <si>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</si>
  <si>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</si>
  <si>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</si>
  <si>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</si>
  <si>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</si>
  <si>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</si>
  <si>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</si>
  <si>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</si>
  <si>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</si>
  <si>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</si>
  <si>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</si>
  <si>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</si>
  <si>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</si>
  <si>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</si>
  <si>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</si>
  <si>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</si>
  <si>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</si>
  <si>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</si>
  <si>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</si>
  <si>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</si>
  <si>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</si>
  <si>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</si>
  <si>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</si>
  <si>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</si>
  <si>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</si>
  <si>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</si>
  <si>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</si>
  <si>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</si>
  <si>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</si>
  <si>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</si>
  <si>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</si>
  <si>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</si>
  <si>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</si>
  <si>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</si>
  <si>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</si>
  <si>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</si>
  <si>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</si>
  <si>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</si>
  <si>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</si>
  <si>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</si>
  <si>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</si>
  <si>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</si>
  <si>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</si>
  <si>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</si>
  <si>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</si>
  <si>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</si>
  <si>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</si>
  <si>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</si>
  <si>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</si>
  <si>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</si>
  <si>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</si>
  <si>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</si>
  <si>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</si>
  <si>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</si>
  <si>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</si>
  <si>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</si>
  <si>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</si>
  <si>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</si>
  <si>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</si>
  <si>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</si>
  <si>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</si>
  <si>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</si>
  <si>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</si>
  <si>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</si>
  <si>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</si>
  <si>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</si>
  <si>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</si>
  <si>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</si>
  <si>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</si>
  <si>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</si>
  <si>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</si>
  <si>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</si>
  <si>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</si>
  <si>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</si>
  <si>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</si>
  <si>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</si>
  <si>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</si>
  <si>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</si>
  <si>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</si>
  <si>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</si>
  <si>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</si>
  <si>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</si>
  <si>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</si>
  <si>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</si>
  <si>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</si>
  <si>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</si>
  <si>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</si>
  <si>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</si>
  <si>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</si>
  <si>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</si>
  <si>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</si>
  <si>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</si>
  <si>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</si>
  <si>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</si>
  <si>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</si>
  <si>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</si>
  <si>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</si>
  <si>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</si>
  <si>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</si>
  <si>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</si>
  <si>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</si>
  <si>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</si>
  <si>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</si>
  <si>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</si>
  <si>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</si>
  <si>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</si>
  <si>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</si>
  <si>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</si>
  <si>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</si>
  <si>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</si>
  <si>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</si>
  <si>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</si>
  <si>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</si>
  <si>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</si>
  <si>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</si>
  <si>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</si>
  <si>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</si>
  <si>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</si>
  <si>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</si>
  <si>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</si>
  <si>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</si>
  <si>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</si>
  <si>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</si>
  <si>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</si>
  <si>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</si>
  <si>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</si>
  <si>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</si>
  <si>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</si>
  <si>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</si>
  <si>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</si>
  <si>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</si>
  <si>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</si>
  <si>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</si>
  <si>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</si>
  <si>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</si>
  <si>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</si>
  <si>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</si>
  <si>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</si>
  <si>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</si>
  <si>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</si>
  <si>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</si>
  <si>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</si>
  <si>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</si>
  <si>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</si>
  <si>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</si>
  <si>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</si>
  <si>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</si>
  <si>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</si>
  <si>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</si>
  <si>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</si>
  <si>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</si>
  <si>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</si>
  <si>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</si>
  <si>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</si>
  <si>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</si>
  <si>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</si>
  <si>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</si>
  <si>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</si>
  <si>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</si>
  <si>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</si>
  <si>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</si>
  <si>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</si>
  <si>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</si>
  <si>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</si>
  <si>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</si>
  <si>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</si>
  <si>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</si>
  <si>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</si>
  <si>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</si>
  <si>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</si>
  <si>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</si>
  <si>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</si>
  <si>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</si>
  <si>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</si>
  <si>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</si>
  <si>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</si>
  <si>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</si>
  <si>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</si>
  <si>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</si>
  <si>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</si>
  <si>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</si>
  <si>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</si>
  <si>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</si>
  <si>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</si>
  <si>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</si>
  <si>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</si>
  <si>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</si>
  <si>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</si>
  <si>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</si>
  <si>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</si>
  <si>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</si>
  <si>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</si>
  <si>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</si>
  <si>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</si>
  <si>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</si>
  <si>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</si>
  <si>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</si>
  <si>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</si>
  <si>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</si>
  <si>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</si>
  <si>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</si>
  <si>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</si>
  <si>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</si>
  <si>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</si>
  <si>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</si>
  <si>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</si>
  <si>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</si>
  <si>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</si>
  <si>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</si>
  <si>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</si>
  <si>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</si>
  <si>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</si>
  <si>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</si>
  <si>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</si>
  <si>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</si>
  <si>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</si>
  <si>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</si>
  <si>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</si>
  <si>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</si>
  <si>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</si>
  <si>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</si>
  <si>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</si>
  <si>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</si>
  <si>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</si>
  <si>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</si>
  <si>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</si>
  <si>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</si>
  <si>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</si>
  <si>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</si>
  <si>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</si>
  <si>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</si>
  <si>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</si>
  <si>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</si>
  <si>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</si>
  <si>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</si>
  <si>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</si>
  <si>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</si>
  <si>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</si>
  <si>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</si>
  <si>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</si>
  <si>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</si>
  <si>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</si>
  <si>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</si>
  <si>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</si>
  <si>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</si>
  <si>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</si>
  <si>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</si>
  <si>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</si>
  <si>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</si>
  <si>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</si>
  <si>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</si>
  <si>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</si>
  <si>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</si>
  <si>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</si>
  <si>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</si>
  <si>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</si>
  <si>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</si>
  <si>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</si>
  <si>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</si>
  <si>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</si>
  <si>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</si>
  <si>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</si>
  <si>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</si>
  <si>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</si>
  <si>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</si>
  <si>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</si>
  <si>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</si>
  <si>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</si>
  <si>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</si>
  <si>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</si>
  <si>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</si>
  <si>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</si>
  <si>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</si>
  <si>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</si>
  <si>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</si>
  <si>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</si>
  <si>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</si>
  <si>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</si>
  <si>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</si>
  <si>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</si>
  <si>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</si>
  <si>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</si>
  <si>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</si>
  <si>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</si>
  <si>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</si>
  <si>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</si>
  <si>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</si>
  <si>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</si>
  <si>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</si>
  <si>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</si>
  <si>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</si>
  <si>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</si>
  <si>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</si>
  <si>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</si>
  <si>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</si>
  <si>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</si>
  <si>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</si>
  <si>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</si>
  <si>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</si>
  <si>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</si>
  <si>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</si>
  <si>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</si>
  <si>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</si>
  <si>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</si>
  <si>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</si>
  <si>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</si>
  <si>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</si>
  <si>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</si>
  <si>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</si>
  <si>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</si>
  <si>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</si>
  <si>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</si>
  <si>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</si>
  <si>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</si>
  <si>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</si>
  <si>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</si>
  <si>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</si>
  <si>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</si>
  <si>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</si>
  <si>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</si>
  <si>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</si>
  <si>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</si>
  <si>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</si>
  <si>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</si>
  <si>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</si>
  <si>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</si>
  <si>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</si>
  <si>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</si>
  <si>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</si>
  <si>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</si>
  <si>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</si>
  <si>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</si>
  <si>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</si>
  <si>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</si>
  <si>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</si>
  <si>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</si>
  <si>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</si>
  <si>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</si>
  <si>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</si>
  <si>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</si>
  <si>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</si>
  <si>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</si>
  <si>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</si>
  <si>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</si>
  <si>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</si>
  <si>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</si>
  <si>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</si>
  <si>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</si>
  <si>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</si>
  <si>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</si>
  <si>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</si>
  <si>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</si>
  <si>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</si>
  <si>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</si>
  <si>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</si>
  <si>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</si>
  <si>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</si>
  <si>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</si>
  <si>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</si>
  <si>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</si>
  <si>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</si>
  <si>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</si>
  <si>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</si>
  <si>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</si>
  <si>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</si>
  <si>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</si>
  <si>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</si>
  <si>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</si>
  <si>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</si>
  <si>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</si>
  <si>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</si>
  <si>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</si>
  <si>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</si>
  <si>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</si>
  <si>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</si>
  <si>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</si>
  <si>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</si>
  <si>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</si>
  <si>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</si>
  <si>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</si>
  <si>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</si>
  <si>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</si>
  <si>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</si>
  <si>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</si>
  <si>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</si>
  <si>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</si>
  <si>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</si>
  <si>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</si>
  <si>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</si>
  <si>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</si>
  <si>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</si>
  <si>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</si>
  <si>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</si>
  <si>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</si>
  <si>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</si>
  <si>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</si>
  <si>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</si>
  <si>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</si>
  <si>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</si>
  <si>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</si>
  <si>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</si>
  <si>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</si>
  <si>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</si>
  <si>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</si>
  <si>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</si>
  <si>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</si>
  <si>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</si>
  <si>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</si>
  <si>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</si>
  <si>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</si>
  <si>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</si>
  <si>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</si>
  <si>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</si>
  <si>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</si>
  <si>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</si>
  <si>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</si>
  <si>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</si>
  <si>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</si>
  <si>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</si>
  <si>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</si>
  <si>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</si>
  <si>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</si>
  <si>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</si>
  <si>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</si>
  <si>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</si>
  <si>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</si>
  <si>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</si>
  <si>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</si>
  <si>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</si>
  <si>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</si>
  <si>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</si>
  <si>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</si>
  <si>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</si>
  <si>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</si>
  <si>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</si>
  <si>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</si>
  <si>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</si>
  <si>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</si>
  <si>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</si>
  <si>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</si>
  <si>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</si>
  <si>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</si>
  <si>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</si>
  <si>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</si>
  <si>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</si>
  <si>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</si>
  <si>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</si>
  <si>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</si>
  <si>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</si>
  <si>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</si>
  <si>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</si>
  <si>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</si>
  <si>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</si>
  <si>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</si>
  <si>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</si>
  <si>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</si>
  <si>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</si>
  <si>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</si>
  <si>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</si>
  <si>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</si>
  <si>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</si>
  <si>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</si>
  <si>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</si>
  <si>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</si>
  <si>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</si>
  <si>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</si>
  <si>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</si>
  <si>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</si>
  <si>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</si>
  <si>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</si>
  <si>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</si>
  <si>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</si>
  <si>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</si>
  <si>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</si>
  <si>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</si>
  <si>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</si>
  <si>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</si>
  <si>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</si>
  <si>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</si>
  <si>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</si>
  <si>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</si>
  <si>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</si>
  <si>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</si>
  <si>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</si>
  <si>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</si>
  <si>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</si>
  <si>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</si>
  <si>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</si>
  <si>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</si>
  <si>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</si>
  <si>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</si>
  <si>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</si>
  <si>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</si>
  <si>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</si>
  <si>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</si>
  <si>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</si>
  <si>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</si>
  <si>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</si>
  <si>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</si>
  <si>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</si>
  <si>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</si>
  <si>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</si>
  <si>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</si>
  <si>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</si>
  <si>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</si>
  <si>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</si>
  <si>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</si>
  <si>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</si>
  <si>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</si>
  <si>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</si>
  <si>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</si>
  <si>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</si>
  <si>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</si>
  <si>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</si>
  <si>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</si>
  <si>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</si>
  <si>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</si>
  <si>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</si>
  <si>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</si>
  <si>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</si>
  <si>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</si>
  <si>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</si>
  <si>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</si>
  <si>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</si>
  <si>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</si>
  <si>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</si>
  <si>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</si>
  <si>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</si>
  <si>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</si>
  <si>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</si>
  <si>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</si>
  <si>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</si>
  <si>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</si>
  <si>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</si>
  <si>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</si>
  <si>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</si>
  <si>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</si>
  <si>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</si>
  <si>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</si>
  <si>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</si>
  <si>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</si>
  <si>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</si>
  <si>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</si>
  <si>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</si>
  <si>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</si>
  <si>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</si>
  <si>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</si>
  <si>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</si>
  <si>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</si>
  <si>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</si>
  <si>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</si>
  <si>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</si>
  <si>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</si>
  <si>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</si>
  <si>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</si>
  <si>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</si>
  <si>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</si>
  <si>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</si>
  <si>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</si>
  <si>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</si>
  <si>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</si>
  <si>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</si>
  <si>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</si>
  <si>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</si>
  <si>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</si>
  <si>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</si>
  <si>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</si>
  <si>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</si>
  <si>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</si>
  <si>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</si>
  <si>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</si>
  <si>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</si>
  <si>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</si>
  <si>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</si>
  <si>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</si>
  <si>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</si>
  <si>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</si>
  <si>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</si>
  <si>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</si>
  <si>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</si>
  <si>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</si>
  <si>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</si>
  <si>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</si>
  <si>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</si>
  <si>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</si>
  <si>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</si>
  <si>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</si>
  <si>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</si>
  <si>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</si>
  <si>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</si>
  <si>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</si>
  <si>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</si>
  <si>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</si>
  <si>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</si>
  <si>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</si>
  <si>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</si>
  <si>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</si>
  <si>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</si>
  <si>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</si>
  <si>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</si>
  <si>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</si>
  <si>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</si>
  <si>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</si>
  <si>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</si>
  <si>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</si>
  <si>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</si>
  <si>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</si>
  <si>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</si>
  <si>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</si>
  <si>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</si>
  <si>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</si>
  <si>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</si>
  <si>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</si>
  <si>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</si>
  <si>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</si>
  <si>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</si>
  <si>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</si>
  <si>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</si>
  <si>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</si>
  <si>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</si>
  <si>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</si>
  <si>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</si>
  <si>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</si>
  <si>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</si>
  <si>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</si>
  <si>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</si>
  <si>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</si>
  <si>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</si>
  <si>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</si>
  <si>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</si>
  <si>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</si>
  <si>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</si>
  <si>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</si>
  <si>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</si>
  <si>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</si>
  <si>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</si>
  <si>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</si>
  <si>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</si>
  <si>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</si>
  <si>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</si>
  <si>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</si>
  <si>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</si>
  <si>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</si>
  <si>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</si>
  <si>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</si>
  <si>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</si>
  <si>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</si>
  <si>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</si>
  <si>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</si>
  <si>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</si>
  <si>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</si>
  <si>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</si>
  <si>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</si>
  <si>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</si>
  <si>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</si>
  <si>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</si>
  <si>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</si>
  <si>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</si>
  <si>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</si>
  <si>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</si>
  <si>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</si>
  <si>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</si>
  <si>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</si>
  <si>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</si>
  <si>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</si>
  <si>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</si>
  <si>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</si>
  <si>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</si>
  <si>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</si>
  <si>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</si>
  <si>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</si>
  <si>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</si>
  <si>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</si>
  <si>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</si>
  <si>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</si>
  <si>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</si>
  <si>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</si>
  <si>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</si>
  <si>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</si>
  <si>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</si>
  <si>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</si>
  <si>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</si>
  <si>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</si>
  <si>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</si>
  <si>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</si>
  <si>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</si>
  <si>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</si>
  <si>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</si>
  <si>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</si>
  <si>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</si>
  <si>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</si>
  <si>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</si>
  <si>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</si>
  <si>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</si>
  <si>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</si>
  <si>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</si>
  <si>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</si>
  <si>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</si>
  <si>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</si>
  <si>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</si>
  <si>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</si>
  <si>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</si>
  <si>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</si>
  <si>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</si>
  <si>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</si>
  <si>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</si>
  <si>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</si>
  <si>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</si>
  <si>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</si>
  <si>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</si>
  <si>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</si>
  <si>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</si>
  <si>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</si>
  <si>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</si>
  <si>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</si>
  <si>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</si>
  <si>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</si>
  <si>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</si>
  <si>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</si>
  <si>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</si>
  <si>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</si>
  <si>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</si>
  <si>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</si>
  <si>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</si>
  <si>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</si>
  <si>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</si>
  <si>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</si>
  <si>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</si>
  <si>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</si>
  <si>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</si>
  <si>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</si>
  <si>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</si>
  <si>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</si>
  <si>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</si>
  <si>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</si>
  <si>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</si>
  <si>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</si>
  <si>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</si>
  <si>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</si>
  <si>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</si>
  <si>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</si>
  <si>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</si>
  <si>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</si>
  <si>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</si>
  <si>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</si>
  <si>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</si>
  <si>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</si>
  <si>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</si>
  <si>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</si>
  <si>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</si>
  <si>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</si>
  <si>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</si>
  <si>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</si>
  <si>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</si>
  <si>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</si>
  <si>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</si>
  <si>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</si>
  <si>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</si>
  <si>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</si>
  <si>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</si>
  <si>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</si>
  <si>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</si>
  <si>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</si>
  <si>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</si>
  <si>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</si>
  <si>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</si>
  <si>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</si>
  <si>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</si>
  <si>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</si>
  <si>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</si>
  <si>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</si>
  <si>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</si>
  <si>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</si>
  <si>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</si>
  <si>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</si>
  <si>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</si>
  <si>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</si>
  <si>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</si>
  <si>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</si>
  <si>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</si>
  <si>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</si>
  <si>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</si>
  <si>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</si>
  <si>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</si>
  <si>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</si>
  <si>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</si>
  <si>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</si>
  <si>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</si>
  <si>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</si>
  <si>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</si>
  <si>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</si>
  <si>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</si>
  <si>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</si>
  <si>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</si>
  <si>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</si>
  <si>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</si>
  <si>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</si>
  <si>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</si>
  <si>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</si>
  <si>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</si>
  <si>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</si>
  <si>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</si>
  <si>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</si>
  <si>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</si>
  <si>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</si>
  <si>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</si>
  <si>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</si>
  <si>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</si>
  <si>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</si>
  <si>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</si>
  <si>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</si>
  <si>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</si>
  <si>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</si>
  <si>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</si>
  <si>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</si>
  <si>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</si>
  <si>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</si>
  <si>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</si>
  <si>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</si>
  <si>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</si>
  <si>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</si>
  <si>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</si>
  <si>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</si>
  <si>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</si>
  <si>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</si>
  <si>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</si>
  <si>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</si>
  <si>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</si>
  <si>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</si>
  <si>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</si>
  <si>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</si>
  <si>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</si>
  <si>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</si>
  <si>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</si>
  <si>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</si>
  <si>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</si>
  <si>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</si>
  <si>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</si>
  <si>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</si>
  <si>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</si>
  <si>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</si>
  <si>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</si>
  <si>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</si>
  <si>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</si>
  <si>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</si>
  <si>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</si>
  <si>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</si>
  <si>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</si>
  <si>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</si>
  <si>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</si>
  <si>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</si>
  <si>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</si>
  <si>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</si>
  <si>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</si>
  <si>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</si>
  <si>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</si>
  <si>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</si>
  <si>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</si>
  <si>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</si>
  <si>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</si>
  <si>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</si>
  <si>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</si>
  <si>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</si>
  <si>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</si>
  <si>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</si>
  <si>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</si>
  <si>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</si>
  <si>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</si>
  <si>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</si>
  <si>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</si>
  <si>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</si>
  <si>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</si>
  <si>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</si>
  <si>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</si>
  <si>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</si>
  <si>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</si>
  <si>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</si>
  <si>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</si>
  <si>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</si>
  <si>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</si>
  <si>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</si>
  <si>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</si>
  <si>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</si>
  <si>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</si>
  <si>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</si>
  <si>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</si>
  <si>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</si>
  <si>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</si>
  <si>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</si>
  <si>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</si>
  <si>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</si>
  <si>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</si>
  <si>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</si>
  <si>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</si>
  <si>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</si>
  <si>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</si>
  <si>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</si>
  <si>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</si>
  <si>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</si>
  <si>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</si>
  <si>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</si>
  <si>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</si>
  <si>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</si>
  <si>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</si>
  <si>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</si>
  <si>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</si>
  <si>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</si>
  <si>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</si>
  <si>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</si>
  <si>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</si>
  <si>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</si>
  <si>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</si>
  <si>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</si>
  <si>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</si>
  <si>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</si>
  <si>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</si>
  <si>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</si>
  <si>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</si>
  <si>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</si>
  <si>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</si>
  <si>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</si>
  <si>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</si>
  <si>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</si>
  <si>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</si>
  <si>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</si>
  <si>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</si>
  <si>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</si>
  <si>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</si>
  <si>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</si>
  <si>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</si>
  <si>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</si>
  <si>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</si>
  <si>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</si>
  <si>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</si>
  <si>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</si>
  <si>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</si>
  <si>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</si>
  <si>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</si>
  <si>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</si>
  <si>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</si>
  <si>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</si>
  <si>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</si>
  <si>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</si>
  <si>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</si>
  <si>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</si>
  <si>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</si>
  <si>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</si>
  <si>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</si>
  <si>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</si>
  <si>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</si>
  <si>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</si>
  <si>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</si>
  <si>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</si>
  <si>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</si>
  <si>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</si>
  <si>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</si>
  <si>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</si>
  <si>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</si>
  <si>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</si>
  <si>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</si>
  <si>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</si>
  <si>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</si>
  <si>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</si>
  <si>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</si>
  <si>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</si>
  <si>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</si>
  <si>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</si>
  <si>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</si>
  <si>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</si>
  <si>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</si>
  <si>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</si>
  <si>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</si>
  <si>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</si>
  <si>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</si>
  <si>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</si>
  <si>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</si>
  <si>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</si>
  <si>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</si>
  <si>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</si>
  <si>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</si>
  <si>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</si>
  <si>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</si>
  <si>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</si>
  <si>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</si>
  <si>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</si>
  <si>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</si>
  <si>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</si>
  <si>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</si>
  <si>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</si>
  <si>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</si>
  <si>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</si>
  <si>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</si>
  <si>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</si>
  <si>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</si>
  <si>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</si>
  <si>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</si>
  <si>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</si>
  <si>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</si>
  <si>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</si>
  <si>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</si>
  <si>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</si>
  <si>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</si>
  <si>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</si>
  <si>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</si>
  <si>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</si>
  <si>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</si>
  <si>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</si>
  <si>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</si>
  <si>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</si>
  <si>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</si>
  <si>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</si>
  <si>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</si>
  <si>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</si>
  <si>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</si>
  <si>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</si>
  <si>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</si>
  <si>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</si>
  <si>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</si>
  <si>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</si>
  <si>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</si>
  <si>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</si>
  <si>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</si>
  <si>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</si>
  <si>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</si>
  <si>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</si>
  <si>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</si>
  <si>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</si>
  <si>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</si>
  <si>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</si>
  <si>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</si>
  <si>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</si>
  <si>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</si>
  <si>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</si>
  <si>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</si>
  <si>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</si>
  <si>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</si>
  <si>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</si>
  <si>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</si>
  <si>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</si>
  <si>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</si>
  <si>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</si>
  <si>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</si>
  <si>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</si>
  <si>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</si>
  <si>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</si>
  <si>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</si>
  <si>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</si>
  <si>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</si>
  <si>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</si>
  <si>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</si>
  <si>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</si>
  <si>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</si>
  <si>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</si>
  <si>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</si>
  <si>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</si>
  <si>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</si>
  <si>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</si>
  <si>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</si>
  <si>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</si>
  <si>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</si>
  <si>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</si>
  <si>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</si>
  <si>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</si>
  <si>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</si>
  <si>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</si>
  <si>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</si>
  <si>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</si>
  <si>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</si>
  <si>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</si>
  <si>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</si>
  <si>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</si>
  <si>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</si>
  <si>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</si>
  <si>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</si>
  <si>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</si>
  <si>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</si>
  <si>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</si>
  <si>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</si>
  <si>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</si>
  <si>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</si>
  <si>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</si>
  <si>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</si>
  <si>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</si>
  <si>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</si>
  <si>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</si>
  <si>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</si>
  <si>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</si>
  <si>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</si>
  <si>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</si>
  <si>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</si>
  <si>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</si>
  <si>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</si>
  <si>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</si>
  <si>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</si>
  <si>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</si>
  <si>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</si>
  <si>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</si>
  <si>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</si>
  <si>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</si>
  <si>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</si>
  <si>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</si>
  <si>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</si>
  <si>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</si>
  <si>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</si>
  <si>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</si>
  <si>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</si>
  <si>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</si>
  <si>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</si>
  <si>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</si>
  <si>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</si>
  <si>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</si>
  <si>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</si>
  <si>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</si>
  <si>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</si>
  <si>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</si>
  <si>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</si>
  <si>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</si>
  <si>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</si>
  <si>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</si>
  <si>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</si>
  <si>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</si>
  <si>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</si>
  <si>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</si>
  <si>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</si>
  <si>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</si>
  <si>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</si>
  <si>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</si>
  <si>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</si>
  <si>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</si>
  <si>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</si>
  <si>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</si>
  <si>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</si>
  <si>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</si>
  <si>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</si>
  <si>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</si>
  <si>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</si>
  <si>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</si>
  <si>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</si>
  <si>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</si>
  <si>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</si>
  <si>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</si>
  <si>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</si>
  <si>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</si>
  <si>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</si>
  <si>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</si>
  <si>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</si>
  <si>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</si>
  <si>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</si>
  <si>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</si>
  <si>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</si>
  <si>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</si>
  <si>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</si>
  <si>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</si>
  <si>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</si>
  <si>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</si>
  <si>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</si>
  <si>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</si>
  <si>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</si>
  <si>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</si>
  <si>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</si>
  <si>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</si>
  <si>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</si>
  <si>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</si>
  <si>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</si>
  <si>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</si>
  <si>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</si>
  <si>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</si>
  <si>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</si>
  <si>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</si>
  <si>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</si>
  <si>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</si>
  <si>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</si>
  <si>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</si>
  <si>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</si>
  <si>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</si>
  <si>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</si>
  <si>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</si>
  <si>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</si>
  <si>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</si>
  <si>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</si>
  <si>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</si>
  <si>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</si>
  <si>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</si>
  <si>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</si>
  <si>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</si>
  <si>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</si>
  <si>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</si>
  <si>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</si>
  <si>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</si>
  <si>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</si>
  <si>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</si>
  <si>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</si>
  <si>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</si>
  <si>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</si>
  <si>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</si>
  <si>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</si>
  <si>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</si>
  <si>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</si>
  <si>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</si>
  <si>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</si>
  <si>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</si>
  <si>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</si>
  <si>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</si>
  <si>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</si>
  <si>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</si>
  <si>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</si>
  <si>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</si>
  <si>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</si>
  <si>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</si>
  <si>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</si>
  <si>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</si>
  <si>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</si>
  <si>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</si>
  <si>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</si>
  <si>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</si>
  <si>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</si>
  <si>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</si>
  <si>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</si>
  <si>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</si>
  <si>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</si>
  <si>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</si>
  <si>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</si>
  <si>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</si>
  <si>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</si>
  <si>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</si>
  <si>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</si>
  <si>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</si>
  <si>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</si>
  <si>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</si>
  <si>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</si>
  <si>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</si>
  <si>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</si>
  <si>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</si>
  <si>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</si>
  <si>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</si>
  <si>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</si>
  <si>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</si>
  <si>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</si>
  <si>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</si>
  <si>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</si>
  <si>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</si>
  <si>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</si>
  <si>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</si>
  <si>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</si>
  <si>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</si>
  <si>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</si>
  <si>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</si>
  <si>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</si>
  <si>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</si>
  <si>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</si>
  <si>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</si>
  <si>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</si>
  <si>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</si>
  <si>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</si>
  <si>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</si>
  <si>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</si>
  <si>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</si>
  <si>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</si>
  <si>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</si>
  <si>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</si>
  <si>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</si>
  <si>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</si>
  <si>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</si>
  <si>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</si>
  <si>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</si>
  <si>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</si>
  <si>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</si>
  <si>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</si>
  <si>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</si>
  <si>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</si>
  <si>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</si>
  <si>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</si>
  <si>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</si>
  <si>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</si>
  <si>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</si>
  <si>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</si>
  <si>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</si>
  <si>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</si>
  <si>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</si>
  <si>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</si>
  <si>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</si>
  <si>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</si>
  <si>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</si>
  <si>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</si>
  <si>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</si>
  <si>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</si>
  <si>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</si>
  <si>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</si>
  <si>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</si>
  <si>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</si>
  <si>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</si>
  <si>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</si>
  <si>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</si>
  <si>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</si>
  <si>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</si>
  <si>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</si>
  <si>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</si>
  <si>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</si>
  <si>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</si>
  <si>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</si>
  <si>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</si>
  <si>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</si>
  <si>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</si>
  <si>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</si>
  <si>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</si>
  <si>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</si>
  <si>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</si>
  <si>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</si>
  <si>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</si>
  <si>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</si>
  <si>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</si>
  <si>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</si>
  <si>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</si>
  <si>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</si>
  <si>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</si>
  <si>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</si>
  <si>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</si>
  <si>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</si>
  <si>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</si>
  <si>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</si>
  <si>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</si>
  <si>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</si>
  <si>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</si>
  <si>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</si>
  <si>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</si>
  <si>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</si>
  <si>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</si>
  <si>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</si>
  <si>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</si>
  <si>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</si>
  <si>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</si>
  <si>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</si>
  <si>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</si>
  <si>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</si>
  <si>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</si>
  <si>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</si>
  <si>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</si>
  <si>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</si>
  <si>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</si>
  <si>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</si>
  <si>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</si>
  <si>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</si>
  <si>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</si>
  <si>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</si>
  <si>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</si>
  <si>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</si>
  <si>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</si>
  <si>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</si>
  <si>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</si>
  <si>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</si>
  <si>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</si>
  <si>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</si>
  <si>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</si>
  <si>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</si>
  <si>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</si>
  <si>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</si>
  <si>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</si>
  <si>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</si>
  <si>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</si>
  <si>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</si>
  <si>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</si>
  <si>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</si>
  <si>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</si>
  <si>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</si>
  <si>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</si>
  <si>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</si>
  <si>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</si>
  <si>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</si>
  <si>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</si>
  <si>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</si>
  <si>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</si>
  <si>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</si>
  <si>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</si>
  <si>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</si>
  <si>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</si>
  <si>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</si>
  <si>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</si>
  <si>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</si>
  <si>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</si>
  <si>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</si>
  <si>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</si>
  <si>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</si>
  <si>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</si>
  <si>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</si>
  <si>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</si>
  <si>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</si>
  <si>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</si>
  <si>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</si>
  <si>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</si>
  <si>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</si>
  <si>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</si>
  <si>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</si>
  <si>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</si>
  <si>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</si>
  <si>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</si>
  <si>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</si>
  <si>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</si>
  <si>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</si>
  <si>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</si>
  <si>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</si>
  <si>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</si>
  <si>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</si>
  <si>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</si>
  <si>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</si>
  <si>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</si>
  <si>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</si>
  <si>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</si>
  <si>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</si>
  <si>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</si>
  <si>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</si>
  <si>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</si>
  <si>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</si>
  <si>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</si>
  <si>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</si>
  <si>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</si>
  <si>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</si>
  <si>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</si>
  <si>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</si>
  <si>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</si>
  <si>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</si>
  <si>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</si>
  <si>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</si>
  <si>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</si>
  <si>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</si>
  <si>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</si>
  <si>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</si>
  <si>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</si>
  <si>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</si>
  <si>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</si>
  <si>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</si>
  <si>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</si>
  <si>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</si>
  <si>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</si>
  <si>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</si>
  <si>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</si>
  <si>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</si>
  <si>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</si>
  <si>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</si>
  <si>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</si>
  <si>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</si>
  <si>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</si>
  <si>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</si>
  <si>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</si>
  <si>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</si>
  <si>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</si>
  <si>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</si>
  <si>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</si>
  <si>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</si>
  <si>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</si>
  <si>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</si>
  <si>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</si>
  <si>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</si>
  <si>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</si>
  <si>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</si>
  <si>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</si>
  <si>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</si>
  <si>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</si>
  <si>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</si>
  <si>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</si>
  <si>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</si>
  <si>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</si>
  <si>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</si>
  <si>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</si>
  <si>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</si>
  <si>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</si>
  <si>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</si>
  <si>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</si>
  <si>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</si>
  <si>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</si>
  <si>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</si>
  <si>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</si>
  <si>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</si>
  <si>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</si>
  <si>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</si>
  <si>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</si>
  <si>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</si>
  <si>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</si>
  <si>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</si>
  <si>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</si>
  <si>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</si>
  <si>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</si>
  <si>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</si>
  <si>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</si>
  <si>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</si>
  <si>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</si>
  <si>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</si>
  <si>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</si>
  <si>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</si>
  <si>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</si>
  <si>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</si>
  <si>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</si>
  <si>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</si>
  <si>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</si>
  <si>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</si>
  <si>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</si>
  <si>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</si>
  <si>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</si>
  <si>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</si>
  <si>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</si>
  <si>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</si>
  <si>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</si>
  <si>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</si>
  <si>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</si>
  <si>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</si>
  <si>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</si>
  <si>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</si>
  <si>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</si>
  <si>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</si>
  <si>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</si>
  <si>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</si>
  <si>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</si>
  <si>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</si>
  <si>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</si>
  <si>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</si>
  <si>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</si>
  <si>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</si>
  <si>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</si>
  <si>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</si>
  <si>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</si>
  <si>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</si>
  <si>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</si>
  <si>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</si>
  <si>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</si>
  <si>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</si>
  <si>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</si>
  <si>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</si>
  <si>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</si>
  <si>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</si>
  <si>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</si>
  <si>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</si>
  <si>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</si>
  <si>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</si>
  <si>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</si>
  <si>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</si>
  <si>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</si>
  <si>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</si>
  <si>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</si>
  <si>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</si>
  <si>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</si>
  <si>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</si>
  <si>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</si>
  <si>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</si>
  <si>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</si>
  <si>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</si>
  <si>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</si>
  <si>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</si>
  <si>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</si>
  <si>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</si>
  <si>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</si>
  <si>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</si>
  <si>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</si>
  <si>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</si>
  <si>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</si>
  <si>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</si>
  <si>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</si>
  <si>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</si>
  <si>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</si>
  <si>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</si>
  <si>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</si>
  <si>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</si>
  <si>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</si>
  <si>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</si>
  <si>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</si>
  <si>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</si>
  <si>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</si>
  <si>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</si>
  <si>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</si>
  <si>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</si>
  <si>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</si>
  <si>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</si>
  <si>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</si>
  <si>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</si>
  <si>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</si>
  <si>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</si>
  <si>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</si>
  <si>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</si>
  <si>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</si>
  <si>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</si>
  <si>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</si>
  <si>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</si>
  <si>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</si>
  <si>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</si>
  <si>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</si>
  <si>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</si>
  <si>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</si>
  <si>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</si>
  <si>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</si>
  <si>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</si>
  <si>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</si>
  <si>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</si>
  <si>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</si>
  <si>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</si>
  <si>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</si>
  <si>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</si>
  <si>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</si>
  <si>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</si>
  <si>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</si>
  <si>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</si>
  <si>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</si>
  <si>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</si>
  <si>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</si>
  <si>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</si>
  <si>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</si>
  <si>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</si>
  <si>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</si>
  <si>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</si>
  <si>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</si>
  <si>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</si>
  <si>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</si>
  <si>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</si>
  <si>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</si>
  <si>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</si>
  <si>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</si>
  <si>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</si>
  <si>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</si>
  <si>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</si>
  <si>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</si>
  <si>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</si>
  <si>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</si>
  <si>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</si>
  <si>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</si>
  <si>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</si>
  <si>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</si>
  <si>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</si>
  <si>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</si>
  <si>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</si>
  <si>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</si>
  <si>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</si>
  <si>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</si>
  <si>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</si>
  <si>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</si>
  <si>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</si>
  <si>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</si>
  <si>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</si>
  <si>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</si>
  <si>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</si>
  <si>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</si>
  <si>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</si>
  <si>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</si>
  <si>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</si>
  <si>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</si>
  <si>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</si>
  <si>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</si>
  <si>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</si>
  <si>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</si>
  <si>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</si>
  <si>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</si>
  <si>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</si>
  <si>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</si>
  <si>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</si>
  <si>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</si>
  <si>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</si>
  <si>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</si>
  <si>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</si>
  <si>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</si>
  <si>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</si>
  <si>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</si>
  <si>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</si>
  <si>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</si>
  <si>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</si>
  <si>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</si>
  <si>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</si>
  <si>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</si>
  <si>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</si>
  <si>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</si>
  <si>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</si>
  <si>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</si>
  <si>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</si>
  <si>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</si>
  <si>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</si>
  <si>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</si>
  <si>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</si>
  <si>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</si>
  <si>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</si>
  <si>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</si>
  <si>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</si>
  <si>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</si>
  <si>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</si>
  <si>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</si>
  <si>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</si>
  <si>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</si>
  <si>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</si>
  <si>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</si>
  <si>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</si>
  <si>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</si>
  <si>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</si>
  <si>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</si>
  <si>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</si>
  <si>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</si>
  <si>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</si>
  <si>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</si>
  <si>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</si>
  <si>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</si>
  <si>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</si>
  <si>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</si>
  <si>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</si>
  <si>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</si>
  <si>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</si>
  <si>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</si>
  <si>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</si>
  <si>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</si>
  <si>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</si>
  <si>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</si>
  <si>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</si>
  <si>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</si>
  <si>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</si>
  <si>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</si>
  <si>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</si>
  <si>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</si>
  <si>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</si>
  <si>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</si>
  <si>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</si>
  <si>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</si>
  <si>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</si>
  <si>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</si>
  <si>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</si>
  <si>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</si>
  <si>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</si>
  <si>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</si>
  <si>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</si>
  <si>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</si>
  <si>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</si>
  <si>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</si>
  <si>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</si>
  <si>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</si>
  <si>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</si>
  <si>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</si>
  <si>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</si>
  <si>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</si>
  <si>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</si>
  <si>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</si>
  <si>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</si>
  <si>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</si>
  <si>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</si>
  <si>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</si>
  <si>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</si>
  <si>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</si>
  <si>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</si>
  <si>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</si>
  <si>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</si>
  <si>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</si>
  <si>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</si>
  <si>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</si>
  <si>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</si>
  <si>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</si>
  <si>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</si>
  <si>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</si>
  <si>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</si>
  <si>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</si>
  <si>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</si>
  <si>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</si>
  <si>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</si>
  <si>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</si>
  <si>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</si>
  <si>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</si>
  <si>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</si>
  <si>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</si>
  <si>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</si>
  <si>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</si>
  <si>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</si>
  <si>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</si>
  <si>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</si>
  <si>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</si>
  <si>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</si>
  <si>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</si>
  <si>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</si>
  <si>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</si>
  <si>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</si>
  <si>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</si>
  <si>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</si>
  <si>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</si>
  <si>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</si>
  <si>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</si>
  <si>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</si>
  <si>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</si>
  <si>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</si>
  <si>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</si>
  <si>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</si>
  <si>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</si>
  <si>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</si>
  <si>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</si>
  <si>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</si>
  <si>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</si>
  <si>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</si>
  <si>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</si>
  <si>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</si>
  <si>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</si>
  <si>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</si>
  <si>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</si>
  <si>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</si>
  <si>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</si>
  <si>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</si>
  <si>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</si>
  <si>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</si>
  <si>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</si>
  <si>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</si>
  <si>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</si>
  <si>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</si>
  <si>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</si>
  <si>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</si>
  <si>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</si>
  <si>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</si>
  <si>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</si>
  <si>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</si>
  <si>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</si>
  <si>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</si>
  <si>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</si>
  <si>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</si>
  <si>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</si>
  <si>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</si>
  <si>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</si>
  <si>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</si>
  <si>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</si>
  <si>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</si>
  <si>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</si>
  <si>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</si>
  <si>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</si>
  <si>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</si>
  <si>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</si>
  <si>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</si>
  <si>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</si>
  <si>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</si>
  <si>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</si>
  <si>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</si>
  <si>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</si>
  <si>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</si>
  <si>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</si>
  <si>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</si>
  <si>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</si>
  <si>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</si>
  <si>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</si>
  <si>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</si>
  <si>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</si>
  <si>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</si>
  <si>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</si>
  <si>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</si>
  <si>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</si>
  <si>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</si>
  <si>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</si>
  <si>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</si>
  <si>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</si>
  <si>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</si>
  <si>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</si>
  <si>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</si>
  <si>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</si>
  <si>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</si>
  <si>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</si>
  <si>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</si>
  <si>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</si>
  <si>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</si>
  <si>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</si>
  <si>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</si>
  <si>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</si>
  <si>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</si>
  <si>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</si>
  <si>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</si>
  <si>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</si>
  <si>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</si>
  <si>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</si>
  <si>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</si>
  <si>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</si>
  <si>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</si>
  <si>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</si>
  <si>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</si>
  <si>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</si>
  <si>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</si>
  <si>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</si>
  <si>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</si>
  <si>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</si>
  <si>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</si>
  <si>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</si>
  <si>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</si>
  <si>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</si>
  <si>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</si>
  <si>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</si>
  <si>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</si>
  <si>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</si>
  <si>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</si>
  <si>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</si>
  <si>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</si>
  <si>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</si>
  <si>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</si>
  <si>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</si>
  <si>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</si>
  <si>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</si>
  <si>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</si>
  <si>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</si>
  <si>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</si>
  <si>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</si>
  <si>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</si>
  <si>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</si>
  <si>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</si>
  <si>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</si>
  <si>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</si>
  <si>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</si>
  <si>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</si>
  <si>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</si>
  <si>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</si>
  <si>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</si>
  <si>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</si>
  <si>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</si>
  <si>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</si>
  <si>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</si>
  <si>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</si>
  <si>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</si>
  <si>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</si>
  <si>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</si>
  <si>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</si>
  <si>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</si>
  <si>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</si>
  <si>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</si>
  <si>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</si>
  <si>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</si>
  <si>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</si>
  <si>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</si>
  <si>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</si>
  <si>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</si>
  <si>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</si>
  <si>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</si>
  <si>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</si>
  <si>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</si>
  <si>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</si>
  <si>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</si>
  <si>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</si>
  <si>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</si>
  <si>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</si>
  <si>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</si>
  <si>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</si>
  <si>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</si>
  <si>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</si>
  <si>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</si>
  <si>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</si>
  <si>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</si>
  <si>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</si>
  <si>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</si>
  <si>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</si>
  <si>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</si>
  <si>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</si>
  <si>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</si>
  <si>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</si>
  <si>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</si>
  <si>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</si>
  <si>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</si>
  <si>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</si>
  <si>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</si>
  <si>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</si>
  <si>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</si>
  <si>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</si>
  <si>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</si>
  <si>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</si>
  <si>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</si>
  <si>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</si>
  <si>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</si>
  <si>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</si>
  <si>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</si>
  <si>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</si>
  <si>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</si>
  <si>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</si>
  <si>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</si>
  <si>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</si>
  <si>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</si>
  <si>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</si>
  <si>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</si>
  <si>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</si>
  <si>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</si>
  <si>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</si>
  <si>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</si>
  <si>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</si>
  <si>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</si>
  <si>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</si>
  <si>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</si>
  <si>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</si>
  <si>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</si>
  <si>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</si>
  <si>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</si>
  <si>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</si>
  <si>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</si>
  <si>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</si>
  <si>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</si>
  <si>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</si>
  <si>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</si>
  <si>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</si>
  <si>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</si>
  <si>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</si>
  <si>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</si>
  <si>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</si>
  <si>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</si>
  <si>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</si>
  <si>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</si>
  <si>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</si>
  <si>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</si>
  <si>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</si>
  <si>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</si>
  <si>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</si>
  <si>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</si>
  <si>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</si>
  <si>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</si>
  <si>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</si>
  <si>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</si>
  <si>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</si>
  <si>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</si>
  <si>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</si>
  <si>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</si>
  <si>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</si>
  <si>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</si>
  <si>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</si>
  <si>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</si>
  <si>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</si>
  <si>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</si>
  <si>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</si>
  <si>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</si>
  <si>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</si>
  <si>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</si>
  <si>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</si>
  <si>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</si>
  <si>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</si>
  <si>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</si>
  <si>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</si>
  <si>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</si>
  <si>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</si>
  <si>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</si>
  <si>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</si>
  <si>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</si>
  <si>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</si>
  <si>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</si>
  <si>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</si>
  <si>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</si>
  <si>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</si>
  <si>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</si>
  <si>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</si>
  <si>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</si>
  <si>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</si>
  <si>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</si>
  <si>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</si>
  <si>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</si>
  <si>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</si>
  <si>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</si>
  <si>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</si>
  <si>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</si>
  <si>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</si>
  <si>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</si>
  <si>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</si>
  <si>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</si>
  <si>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</si>
  <si>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</si>
  <si>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</si>
  <si>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</si>
  <si>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</si>
  <si>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</si>
  <si>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</si>
  <si>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</si>
  <si>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</si>
  <si>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</si>
  <si>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</si>
  <si>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</si>
  <si>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</si>
  <si>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</si>
  <si>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</si>
  <si>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</si>
  <si>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</si>
  <si>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</si>
  <si>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</si>
  <si>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</si>
  <si>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</si>
  <si>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</si>
  <si>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</si>
  <si>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</si>
  <si>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</si>
  <si>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</si>
  <si>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</si>
  <si>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</si>
  <si>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</si>
  <si>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</si>
  <si>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</si>
  <si>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</si>
  <si>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</si>
  <si>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</si>
  <si>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</si>
  <si>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</si>
  <si>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</si>
  <si>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</si>
  <si>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</si>
  <si>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</si>
  <si>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</si>
  <si>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</si>
  <si>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</si>
  <si>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</si>
  <si>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</si>
  <si>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</si>
  <si>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</si>
  <si>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</si>
  <si>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</si>
  <si>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</si>
  <si>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</si>
  <si>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</si>
  <si>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</si>
  <si>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</si>
  <si>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</si>
  <si>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</si>
  <si>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</si>
  <si>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</si>
  <si>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</si>
  <si>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</si>
  <si>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</si>
  <si>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</si>
  <si>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</si>
  <si>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</si>
  <si>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</si>
  <si>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</si>
  <si>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</si>
  <si>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</si>
  <si>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</si>
  <si>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</si>
  <si>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</si>
  <si>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</si>
  <si>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</si>
  <si>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</si>
  <si>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</si>
  <si>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</si>
  <si>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</si>
  <si>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</si>
  <si>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</si>
  <si>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</si>
  <si>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</si>
  <si>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</si>
  <si>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</si>
  <si>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</si>
  <si>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</si>
  <si>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</si>
  <si>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</si>
  <si>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</si>
  <si>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</si>
  <si>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</si>
  <si>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</si>
  <si>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</si>
  <si>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</si>
  <si>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</si>
  <si>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</si>
  <si>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</si>
  <si>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</si>
  <si>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</si>
  <si>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</si>
  <si>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</si>
  <si>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</si>
  <si>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</si>
  <si>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</si>
  <si>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</si>
  <si>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</si>
  <si>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</si>
  <si>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</si>
  <si>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</si>
  <si>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</si>
  <si>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</si>
  <si>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</si>
  <si>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</si>
  <si>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</si>
  <si>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</si>
  <si>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</si>
  <si>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</si>
  <si>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</si>
  <si>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</si>
  <si>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</si>
  <si>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</si>
  <si>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</si>
  <si>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</si>
  <si>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</si>
  <si>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</si>
  <si>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</si>
  <si>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</si>
  <si>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</si>
  <si>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</si>
  <si>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</si>
  <si>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</si>
  <si>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</si>
  <si>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</si>
  <si>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</si>
  <si>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</si>
  <si>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</si>
  <si>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</si>
  <si>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</si>
  <si>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</si>
  <si>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</si>
  <si>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</si>
  <si>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</si>
  <si>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</si>
  <si>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</si>
  <si>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</si>
  <si>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</si>
  <si>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</si>
  <si>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</si>
  <si>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</si>
  <si>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</si>
  <si>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</si>
  <si>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</si>
  <si>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</si>
  <si>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</si>
  <si>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</si>
  <si>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</si>
  <si>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</si>
  <si>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</si>
  <si>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</si>
  <si>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</si>
  <si>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</si>
  <si>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</si>
  <si>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</si>
  <si>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</si>
  <si>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</si>
  <si>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</si>
  <si>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</si>
  <si>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</si>
  <si>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</si>
  <si>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</si>
  <si>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</si>
  <si>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</si>
  <si>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</si>
  <si>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</si>
  <si>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</si>
  <si>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</si>
  <si>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</si>
  <si>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</si>
  <si>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</si>
  <si>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</si>
  <si>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</si>
  <si>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</si>
  <si>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</si>
  <si>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</si>
  <si>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</si>
  <si>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</si>
  <si>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</si>
  <si>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</si>
  <si>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</si>
  <si>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</si>
  <si>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</si>
  <si>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</si>
  <si>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</si>
  <si>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</si>
  <si>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</si>
  <si>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</si>
  <si>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</si>
  <si>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</si>
  <si>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</si>
  <si>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</si>
  <si>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</si>
  <si>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</si>
  <si>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</si>
  <si>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</si>
  <si>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</si>
  <si>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</si>
  <si>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</si>
  <si>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</si>
  <si>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</si>
  <si>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</si>
  <si>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</si>
  <si>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</si>
  <si>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</si>
  <si>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</si>
  <si>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</si>
  <si>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</si>
  <si>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</si>
  <si>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</si>
  <si>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</si>
  <si>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</si>
  <si>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</si>
  <si>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</si>
  <si>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</si>
  <si>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</si>
  <si>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</si>
  <si>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</si>
  <si>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</si>
  <si>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</si>
  <si>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</si>
  <si>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</si>
  <si>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</si>
  <si>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</si>
  <si>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</si>
  <si>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</si>
  <si>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</si>
  <si>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</si>
  <si>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</si>
  <si>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</si>
  <si>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</si>
  <si>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</si>
  <si>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</si>
  <si>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</si>
  <si>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</si>
  <si>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</si>
  <si>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</si>
  <si>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</si>
  <si>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</si>
  <si>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</si>
  <si>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</si>
  <si>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</si>
  <si>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</si>
  <si>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</si>
  <si>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</si>
  <si>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</si>
  <si>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</si>
  <si>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</si>
  <si>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</si>
  <si>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</si>
  <si>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</si>
  <si>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</si>
  <si>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</si>
  <si>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</si>
  <si>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</si>
  <si>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</si>
  <si>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</si>
  <si>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</si>
  <si>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</si>
  <si>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</si>
  <si>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</si>
  <si>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</si>
  <si>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</si>
  <si>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</si>
  <si>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</si>
  <si>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</si>
  <si>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</si>
  <si>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</si>
  <si>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</si>
  <si>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</si>
  <si>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</si>
  <si>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</si>
  <si>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</si>
  <si>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</si>
  <si>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</si>
  <si>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</si>
  <si>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</si>
  <si>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</si>
  <si>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</si>
  <si>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</si>
  <si>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</si>
  <si>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</si>
  <si>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</si>
  <si>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</si>
  <si>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</si>
  <si>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</si>
  <si>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</si>
  <si>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</si>
  <si>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</si>
  <si>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</si>
  <si>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</si>
  <si>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</si>
  <si>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</si>
  <si>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</si>
  <si>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</si>
  <si>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</si>
  <si>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</si>
  <si>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</si>
  <si>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</si>
  <si>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</si>
  <si>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</si>
  <si>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</si>
  <si>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</si>
  <si>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</si>
  <si>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</si>
  <si>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</si>
  <si>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</si>
  <si>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</si>
  <si>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</si>
  <si>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</si>
  <si>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</si>
  <si>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</si>
  <si>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</si>
  <si>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</si>
  <si>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</si>
  <si>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</si>
  <si>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</si>
  <si>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</si>
  <si>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</si>
  <si>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</si>
  <si>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</si>
  <si>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</si>
  <si>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</si>
  <si>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</si>
  <si>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</si>
  <si>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</si>
  <si>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</si>
  <si>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</si>
  <si>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</si>
  <si>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</si>
  <si>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</si>
  <si>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</si>
  <si>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</si>
  <si>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</si>
  <si>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</si>
  <si>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</si>
  <si>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</si>
  <si>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</si>
  <si>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</si>
  <si>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</si>
  <si>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</si>
  <si>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</si>
  <si>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</si>
  <si>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</si>
  <si>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</si>
  <si>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</si>
  <si>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</si>
  <si>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</si>
  <si>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</si>
  <si>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</si>
  <si>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</si>
  <si>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</si>
  <si>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</si>
  <si>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</si>
  <si>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</si>
  <si>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</si>
  <si>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</si>
  <si>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</si>
  <si>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</si>
  <si>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</si>
  <si>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</si>
  <si>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</si>
  <si>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</si>
  <si>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</si>
  <si>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</si>
  <si>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</si>
  <si>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</si>
  <si>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</si>
  <si>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</si>
  <si>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</si>
  <si>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</si>
  <si>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</si>
  <si>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</si>
  <si>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</si>
  <si>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</si>
  <si>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</si>
  <si>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</si>
  <si>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</si>
  <si>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</si>
  <si>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</si>
  <si>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</si>
  <si>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</si>
  <si>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</si>
  <si>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</si>
  <si>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</si>
  <si>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</si>
  <si>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</si>
  <si>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</si>
  <si>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</si>
  <si>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</si>
  <si>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</si>
  <si>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</si>
  <si>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</si>
  <si>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</si>
  <si>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</si>
  <si>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</si>
  <si>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</si>
  <si>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</si>
  <si>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</si>
  <si>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</si>
  <si>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</si>
  <si>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</si>
  <si>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</si>
  <si>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</si>
  <si>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</si>
  <si>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</si>
  <si>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</si>
  <si>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</si>
  <si>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</si>
  <si>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</si>
  <si>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</si>
  <si>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</si>
  <si>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</si>
  <si>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</si>
  <si>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</si>
  <si>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</si>
  <si>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</si>
  <si>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</si>
  <si>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</si>
  <si>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</si>
  <si>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</si>
  <si>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</si>
  <si>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</si>
  <si>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</si>
  <si>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</si>
  <si>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</si>
  <si>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</si>
  <si>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</si>
  <si>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</si>
  <si>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</si>
  <si>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</si>
  <si>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</si>
  <si>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</si>
  <si>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</si>
  <si>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</si>
  <si>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</si>
  <si>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</si>
  <si>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</si>
  <si>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</si>
  <si>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</si>
  <si>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</si>
  <si>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</si>
  <si>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</si>
  <si>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</si>
  <si>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</si>
  <si>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</si>
  <si>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</si>
  <si>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</si>
  <si>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</si>
  <si>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</si>
  <si>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</si>
  <si>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</si>
  <si>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</si>
  <si>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</si>
  <si>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</si>
  <si>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</si>
  <si>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</si>
  <si>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</si>
  <si>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</si>
  <si>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</si>
  <si>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</si>
  <si>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</si>
  <si>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</si>
  <si>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</si>
  <si>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</si>
  <si>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</si>
  <si>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</si>
  <si>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</si>
  <si>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</si>
  <si>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</si>
  <si>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</si>
  <si>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</si>
  <si>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</si>
  <si>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</si>
  <si>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</si>
  <si>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</si>
  <si>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</si>
  <si>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</si>
  <si>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</si>
  <si>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</si>
  <si>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</si>
  <si>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</si>
  <si>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</si>
  <si>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</si>
  <si>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</si>
  <si>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</si>
  <si>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</si>
  <si>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</si>
  <si>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</si>
  <si>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</si>
  <si>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</si>
  <si>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</si>
  <si>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</si>
  <si>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</si>
  <si>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</si>
  <si>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</si>
  <si>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</si>
  <si>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</si>
  <si>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</si>
  <si>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</si>
  <si>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</si>
  <si>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</si>
  <si>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</si>
  <si>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</si>
  <si>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</si>
  <si>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</si>
  <si>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</si>
  <si>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</si>
  <si>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</si>
  <si>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</si>
  <si>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</si>
  <si>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</si>
  <si>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</si>
  <si>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</si>
  <si>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</si>
  <si>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</si>
  <si>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</si>
  <si>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</si>
  <si>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</si>
  <si>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</si>
  <si>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</si>
  <si>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</si>
  <si>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</si>
  <si>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</si>
  <si>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</si>
  <si>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</si>
  <si>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</si>
  <si>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</si>
  <si>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</si>
  <si>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</si>
  <si>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</si>
  <si>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</si>
  <si>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</si>
  <si>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</si>
  <si>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</si>
  <si>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</si>
  <si>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</si>
  <si>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</si>
  <si>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</si>
  <si>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</si>
  <si>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</si>
  <si>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</si>
  <si>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</si>
  <si>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</si>
  <si>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</si>
  <si>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</si>
  <si>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</si>
  <si>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</si>
  <si>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</si>
  <si>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</si>
  <si>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</si>
  <si>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</si>
  <si>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</si>
  <si>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</si>
  <si>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</si>
  <si>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</si>
  <si>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</si>
  <si>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</si>
  <si>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</si>
  <si>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</si>
  <si>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</si>
  <si>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</si>
  <si>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</si>
  <si>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</si>
  <si>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</si>
  <si>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</si>
  <si>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</si>
  <si>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</si>
  <si>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</si>
  <si>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</si>
  <si>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</si>
  <si>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</si>
  <si>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</si>
  <si>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</si>
  <si>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</si>
  <si>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</si>
  <si>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</si>
  <si>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</si>
  <si>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</si>
  <si>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</si>
  <si>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</si>
  <si>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</si>
  <si>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</si>
  <si>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</si>
  <si>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</si>
  <si>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</si>
  <si>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</si>
  <si>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</si>
  <si>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</si>
  <si>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</si>
  <si>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</si>
  <si>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</si>
  <si>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</si>
  <si>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</si>
  <si>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</si>
  <si>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</si>
  <si>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</si>
  <si>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</si>
  <si>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</si>
  <si>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</si>
  <si>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</si>
  <si>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</si>
  <si>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</si>
  <si>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</si>
  <si>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</si>
  <si>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</si>
  <si>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</si>
  <si>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</si>
  <si>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</si>
  <si>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</si>
  <si>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</si>
  <si>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</si>
  <si>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</si>
  <si>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</si>
  <si>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</si>
  <si>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</si>
  <si>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</si>
  <si>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</si>
  <si>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</si>
  <si>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</si>
  <si>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</si>
  <si>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</si>
  <si>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</si>
  <si>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</si>
  <si>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</si>
  <si>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</si>
  <si>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</si>
  <si>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</si>
  <si>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</si>
  <si>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</si>
  <si>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</si>
  <si>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</si>
  <si>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</si>
  <si>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</si>
  <si>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</si>
  <si>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</si>
  <si>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</si>
  <si>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</si>
  <si>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</si>
  <si>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</si>
  <si>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</si>
  <si>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</si>
  <si>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</si>
  <si>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</si>
  <si>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</si>
  <si>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</si>
  <si>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</si>
  <si>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</si>
  <si>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</si>
  <si>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</si>
  <si>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</si>
  <si>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</si>
  <si>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</si>
  <si>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</si>
  <si>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</si>
  <si>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</si>
  <si>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</si>
  <si>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</si>
  <si>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</si>
  <si>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</si>
  <si>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</si>
  <si>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</si>
  <si>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</si>
  <si>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</si>
  <si>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</si>
  <si>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</si>
  <si>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</si>
  <si>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</si>
  <si>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</si>
  <si>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</si>
  <si>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</si>
  <si>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</si>
  <si>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</si>
  <si>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</si>
  <si>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</si>
  <si>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</si>
  <si>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</si>
  <si>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</si>
  <si>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</si>
  <si>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</si>
  <si>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</si>
  <si>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</si>
  <si>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</si>
  <si>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</si>
  <si>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</si>
  <si>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</si>
  <si>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</si>
  <si>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</si>
  <si>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</si>
  <si>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</si>
  <si>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</si>
  <si>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</si>
  <si>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</si>
  <si>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</si>
  <si>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</si>
  <si>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</si>
  <si>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</si>
  <si>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</si>
  <si>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</si>
  <si>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</si>
  <si>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</si>
  <si>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</si>
  <si>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</si>
  <si>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</si>
  <si>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</si>
  <si>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</si>
  <si>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</si>
  <si>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</si>
  <si>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</si>
  <si>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</si>
  <si>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</si>
  <si>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</si>
  <si>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</si>
  <si>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</si>
  <si>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</si>
  <si>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</si>
  <si>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</si>
  <si>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</si>
  <si>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</si>
  <si>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</si>
  <si>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</si>
  <si>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</si>
  <si>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</si>
  <si>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</si>
  <si>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</si>
  <si>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</si>
  <si>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</si>
  <si>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</si>
  <si>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</si>
  <si>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</si>
  <si>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</si>
  <si>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</si>
  <si>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</si>
  <si>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</si>
  <si>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</si>
  <si>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</si>
  <si>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</si>
  <si>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</si>
  <si>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</si>
  <si>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</si>
  <si>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</si>
  <si>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</si>
  <si>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</si>
  <si>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</si>
  <si>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</si>
  <si>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</si>
  <si>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</si>
  <si>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</si>
  <si>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</si>
  <si>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</si>
  <si>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</si>
  <si>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</si>
  <si>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</si>
  <si>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</si>
  <si>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</si>
  <si>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</si>
  <si>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</si>
  <si>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</si>
  <si>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</si>
  <si>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</si>
  <si>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</si>
  <si>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</si>
  <si>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</si>
  <si>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</si>
  <si>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</si>
  <si>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</si>
  <si>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</si>
  <si>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</si>
  <si>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</si>
  <si>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</si>
  <si>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</si>
  <si>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</si>
  <si>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</si>
  <si>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</si>
  <si>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</si>
  <si>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</si>
  <si>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</si>
  <si>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</si>
  <si>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</si>
  <si>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</si>
  <si>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</si>
  <si>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</si>
  <si>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</si>
  <si>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</si>
  <si>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</si>
  <si>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</si>
  <si>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</si>
  <si>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</si>
  <si>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</si>
  <si>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</si>
  <si>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</si>
  <si>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</si>
  <si>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</si>
  <si>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</si>
  <si>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</si>
  <si>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</si>
  <si>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</si>
  <si>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</si>
  <si>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</si>
  <si>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</si>
  <si>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</si>
  <si>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</si>
  <si>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</si>
  <si>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</si>
  <si>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</si>
  <si>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</si>
  <si>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</si>
  <si>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</si>
  <si>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</si>
  <si>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</si>
  <si>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</si>
  <si>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</si>
  <si>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</si>
  <si>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</si>
  <si>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</si>
  <si>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</si>
  <si>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</si>
  <si>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</si>
  <si>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</si>
  <si>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</si>
  <si>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</si>
  <si>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</si>
  <si>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</si>
  <si>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</si>
  <si>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</si>
  <si>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</si>
  <si>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</si>
  <si>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</si>
  <si>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</si>
  <si>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</si>
  <si>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</si>
  <si>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</si>
  <si>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</si>
  <si>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</si>
  <si>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</si>
  <si>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</si>
  <si>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</si>
  <si>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</si>
  <si>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</si>
  <si>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</si>
  <si>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</si>
  <si>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</si>
  <si>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</si>
  <si>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</si>
  <si>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</si>
  <si>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</si>
  <si>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</si>
  <si>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</si>
  <si>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</si>
  <si>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</si>
  <si>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</si>
  <si>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</si>
  <si>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</si>
  <si>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</si>
  <si>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</si>
  <si>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</si>
  <si>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</si>
  <si>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</si>
  <si>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</si>
  <si>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</si>
  <si>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</si>
  <si>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</si>
  <si>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</si>
  <si>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</si>
  <si>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</si>
  <si>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</si>
  <si>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</si>
  <si>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</si>
  <si>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</si>
  <si>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</si>
  <si>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</si>
  <si>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</si>
  <si>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</si>
  <si>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</si>
  <si>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</si>
  <si>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</si>
  <si>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</si>
  <si>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</si>
  <si>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</si>
  <si>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</si>
  <si>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</si>
  <si>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</si>
  <si>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</si>
  <si>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</si>
  <si>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</si>
  <si>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</si>
  <si>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</si>
  <si>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</si>
  <si>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</si>
  <si>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</si>
  <si>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</si>
  <si>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</si>
  <si>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</si>
  <si>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</si>
  <si>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</si>
  <si>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</si>
  <si>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</si>
  <si>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</si>
  <si>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</si>
  <si>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</si>
  <si>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</si>
  <si>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</si>
  <si>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</si>
  <si>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</si>
  <si>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</si>
  <si>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</si>
  <si>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</si>
  <si>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</si>
  <si>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</si>
  <si>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</si>
  <si>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</si>
  <si>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</si>
  <si>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</si>
  <si>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</si>
  <si>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</si>
  <si>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</si>
  <si>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</si>
  <si>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</si>
  <si>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</si>
  <si>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</si>
  <si>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</si>
  <si>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</si>
  <si>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</si>
  <si>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</si>
  <si>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</si>
  <si>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</si>
  <si>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</si>
  <si>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</si>
  <si>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</si>
  <si>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</si>
  <si>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</si>
  <si>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</si>
  <si>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</si>
  <si>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</si>
  <si>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</si>
  <si>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</si>
  <si>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</si>
  <si>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</si>
  <si>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</si>
  <si>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</si>
  <si>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</si>
  <si>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</si>
  <si>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</si>
  <si>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</si>
  <si>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</si>
  <si>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</si>
  <si>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</si>
  <si>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</si>
  <si>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</si>
  <si>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</si>
  <si>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</si>
  <si>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</si>
  <si>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</si>
  <si>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</si>
  <si>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</si>
  <si>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</si>
  <si>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</si>
  <si>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</si>
  <si>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</si>
  <si>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</si>
  <si>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</si>
  <si>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</si>
  <si>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</si>
  <si>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</si>
  <si>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</si>
  <si>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</si>
  <si>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</si>
  <si>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</si>
  <si>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</si>
  <si>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</si>
  <si>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</si>
  <si>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</si>
  <si>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</si>
  <si>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</si>
  <si>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</si>
  <si>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</si>
  <si>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</si>
  <si>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</si>
  <si>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</si>
  <si>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</si>
  <si>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</si>
  <si>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</si>
  <si>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</si>
  <si>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</si>
  <si>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</si>
  <si>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</si>
  <si>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</si>
  <si>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</si>
  <si>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</si>
  <si>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</si>
  <si>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</si>
  <si>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</si>
  <si>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</si>
  <si>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</si>
  <si>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</si>
  <si>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</si>
  <si>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</si>
  <si>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</si>
  <si>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</si>
  <si>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</si>
  <si>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</si>
  <si>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</si>
  <si>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</si>
  <si>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</si>
  <si>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</si>
  <si>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</si>
  <si>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</si>
  <si>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</si>
  <si>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</si>
  <si>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</si>
  <si>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</si>
  <si>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</si>
  <si>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</si>
  <si>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</si>
  <si>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</si>
  <si>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</si>
  <si>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</si>
  <si>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</si>
  <si>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</si>
  <si>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</si>
  <si>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</si>
  <si>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</si>
  <si>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</si>
  <si>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</si>
  <si>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</si>
  <si>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</si>
  <si>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</si>
  <si>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</si>
  <si>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</si>
  <si>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</si>
  <si>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</si>
  <si>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</si>
  <si>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</si>
  <si>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</si>
  <si>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</si>
  <si>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</si>
  <si>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</si>
  <si>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</si>
  <si>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</si>
  <si>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</si>
  <si>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</si>
  <si>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</si>
  <si>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</si>
  <si>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</si>
  <si>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</si>
  <si>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</si>
  <si>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</si>
  <si>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</si>
  <si>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</si>
  <si>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</si>
  <si>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</si>
  <si>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</si>
  <si>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</si>
  <si>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</si>
  <si>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</si>
  <si>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</si>
  <si>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</si>
  <si>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</si>
  <si>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</si>
  <si>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</si>
  <si>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</si>
  <si>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</si>
  <si>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</si>
  <si>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</si>
  <si>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</si>
  <si>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</si>
  <si>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</si>
  <si>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</si>
  <si>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</si>
  <si>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</si>
  <si>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</si>
  <si>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</si>
  <si>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</si>
  <si>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</si>
  <si>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</si>
  <si>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</si>
  <si>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</si>
  <si>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</si>
  <si>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</si>
  <si>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</si>
  <si>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</si>
  <si>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</si>
  <si>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</si>
  <si>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</si>
  <si>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</si>
  <si>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</si>
  <si>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</si>
  <si>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</si>
  <si>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</si>
  <si>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</si>
  <si>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</si>
  <si>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</si>
  <si>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</si>
  <si>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</si>
  <si>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</si>
  <si>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</si>
  <si>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</si>
  <si>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</si>
  <si>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</si>
  <si>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</si>
  <si>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</si>
  <si>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</si>
  <si>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</si>
  <si>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</si>
  <si>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</si>
  <si>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</si>
  <si>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</si>
  <si>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</si>
  <si>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</si>
  <si>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</si>
  <si>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</si>
  <si>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</si>
  <si>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</si>
  <si>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</si>
  <si>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</si>
  <si>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</si>
  <si>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</si>
  <si>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</si>
  <si>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</si>
  <si>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</si>
  <si>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</si>
  <si>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</si>
  <si>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</si>
  <si>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</si>
  <si>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</si>
  <si>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</si>
  <si>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</si>
  <si>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</si>
  <si>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</si>
  <si>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</si>
  <si>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</si>
  <si>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</si>
  <si>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</si>
  <si>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</si>
  <si>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</si>
  <si>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</si>
  <si>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</si>
  <si>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</si>
  <si>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</si>
  <si>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</si>
  <si>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</si>
  <si>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</si>
  <si>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</si>
  <si>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</si>
  <si>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</si>
  <si>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</si>
  <si>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</si>
  <si>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</si>
  <si>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</si>
  <si>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</si>
  <si>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</si>
  <si>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</si>
  <si>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</si>
  <si>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</si>
  <si>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</si>
  <si>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</si>
  <si>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</si>
  <si>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</si>
  <si>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</si>
  <si>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</si>
  <si>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</si>
  <si>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</si>
  <si>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</si>
  <si>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</si>
  <si>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</si>
  <si>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</si>
  <si>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</si>
  <si>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</si>
  <si>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</si>
  <si>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</si>
  <si>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</si>
  <si>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</si>
  <si>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</si>
  <si>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</si>
  <si>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</si>
  <si>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</si>
  <si>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</si>
  <si>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</si>
  <si>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</si>
  <si>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</si>
  <si>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</si>
  <si>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</si>
  <si>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</si>
  <si>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</si>
  <si>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</si>
  <si>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</si>
  <si>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</si>
  <si>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</si>
  <si>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</si>
  <si>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</si>
  <si>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</si>
  <si>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</si>
  <si>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</si>
  <si>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</si>
  <si>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</si>
  <si>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</si>
  <si>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</si>
  <si>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</si>
  <si>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</si>
  <si>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</si>
  <si>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</si>
  <si>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</si>
  <si>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</si>
  <si>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</si>
  <si>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</si>
  <si>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</si>
  <si>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</si>
  <si>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</si>
  <si>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</si>
  <si>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</si>
  <si>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</si>
  <si>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</si>
  <si>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</si>
  <si>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</si>
  <si>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</si>
  <si>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</si>
  <si>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</si>
  <si>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</si>
  <si>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</si>
  <si>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</si>
  <si>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</si>
  <si>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</si>
  <si>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</si>
  <si>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</si>
  <si>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</si>
  <si>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</si>
  <si>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</si>
  <si>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</si>
  <si>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</si>
  <si>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</si>
  <si>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</si>
  <si>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</si>
  <si>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</si>
  <si>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</si>
  <si>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</si>
  <si>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</si>
  <si>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</si>
  <si>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</si>
  <si>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</si>
  <si>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</si>
  <si>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</si>
  <si>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</si>
  <si>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</si>
  <si>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</si>
  <si>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</si>
  <si>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</si>
  <si>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</si>
  <si>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</si>
  <si>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</si>
  <si>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</si>
  <si>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</si>
  <si>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</si>
  <si>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</si>
  <si>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</si>
  <si>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</si>
  <si>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</si>
  <si>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</si>
  <si>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</si>
  <si>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</si>
  <si>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</si>
  <si>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</si>
  <si>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</si>
  <si>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</si>
  <si>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</si>
  <si>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</si>
  <si>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</si>
  <si>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</si>
  <si>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</si>
  <si>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</si>
  <si>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</si>
  <si>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</si>
  <si>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</si>
  <si>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</si>
  <si>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</si>
  <si>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</si>
  <si>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</si>
  <si>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</si>
  <si>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</si>
  <si>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</si>
  <si>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</si>
  <si>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</si>
  <si>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</si>
  <si>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</si>
  <si>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</si>
  <si>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</si>
  <si>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</si>
  <si>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</si>
  <si>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</si>
  <si>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</si>
  <si>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</si>
  <si>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</si>
  <si>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</si>
  <si>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</si>
  <si>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</si>
  <si>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</si>
  <si>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</si>
  <si>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</si>
  <si>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</si>
  <si>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</si>
  <si>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</si>
  <si>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</si>
  <si>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</si>
  <si>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</si>
  <si>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</si>
  <si>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</si>
  <si>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</si>
  <si>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</si>
  <si>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</si>
  <si>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</si>
  <si>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</si>
  <si>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</si>
  <si>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</si>
  <si>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</si>
  <si>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</si>
  <si>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</si>
  <si>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</si>
  <si>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</si>
  <si>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</si>
  <si>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</si>
  <si>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</si>
  <si>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</si>
  <si>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</si>
  <si>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</si>
  <si>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</si>
  <si>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</si>
  <si>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</si>
  <si>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</si>
  <si>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</si>
  <si>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</si>
  <si>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</si>
  <si>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</si>
  <si>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</si>
  <si>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</si>
  <si>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</si>
  <si>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</si>
  <si>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</si>
  <si>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</si>
  <si>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</si>
  <si>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</si>
  <si>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</si>
  <si>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</si>
  <si>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</si>
  <si>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</si>
  <si>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</si>
  <si>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</si>
  <si>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</si>
  <si>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</si>
  <si>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</si>
  <si>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</si>
  <si>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</si>
  <si>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</si>
  <si>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</si>
  <si>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</si>
  <si>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</si>
  <si>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</si>
  <si>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</si>
  <si>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</si>
  <si>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</si>
  <si>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</si>
  <si>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</si>
  <si>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</si>
  <si>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</si>
  <si>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</si>
  <si>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</si>
  <si>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</si>
  <si>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</si>
  <si>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</si>
  <si>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</si>
  <si>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</si>
  <si>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</si>
  <si>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</si>
  <si>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</si>
  <si>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</si>
  <si>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</si>
  <si>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</si>
  <si>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</si>
  <si>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</si>
  <si>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</si>
  <si>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</si>
  <si>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</si>
  <si>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</si>
  <si>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</si>
  <si>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</si>
  <si>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</si>
  <si>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</si>
  <si>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</si>
  <si>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</si>
  <si>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</si>
  <si>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</si>
  <si>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</si>
  <si>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</si>
  <si>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</si>
  <si>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</si>
  <si>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</si>
  <si>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</si>
  <si>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</si>
  <si>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</si>
  <si>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</si>
  <si>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</si>
  <si>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</si>
  <si>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</si>
  <si>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</si>
  <si>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</si>
  <si>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</si>
  <si>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</si>
  <si>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</si>
  <si>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</si>
  <si>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</si>
  <si>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</si>
  <si>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</si>
  <si>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</si>
  <si>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</si>
  <si>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</si>
  <si>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</si>
  <si>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</si>
  <si>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</si>
  <si>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</si>
  <si>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</si>
  <si>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</si>
  <si>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</si>
  <si>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</si>
  <si>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</si>
  <si>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</si>
  <si>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</si>
  <si>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</si>
  <si>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</si>
  <si>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</si>
  <si>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</si>
  <si>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</si>
  <si>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</si>
  <si>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</si>
  <si>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</si>
  <si>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</si>
  <si>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</si>
  <si>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</si>
  <si>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</si>
  <si>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</si>
  <si>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</si>
  <si>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</si>
  <si>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</si>
  <si>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</si>
  <si>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</si>
  <si>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</si>
  <si>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</si>
  <si>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</si>
  <si>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</si>
  <si>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</si>
  <si>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</si>
  <si>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</si>
  <si>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</si>
  <si>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</si>
  <si>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</si>
  <si>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</si>
  <si>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</si>
  <si>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</si>
  <si>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</si>
  <si>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</si>
  <si>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</si>
  <si>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</si>
  <si>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</si>
  <si>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</si>
  <si>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</si>
  <si>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</si>
  <si>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</si>
  <si>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</si>
  <si>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</si>
  <si>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</si>
  <si>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</si>
  <si>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</si>
  <si>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</si>
  <si>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</si>
  <si>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</si>
  <si>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</si>
  <si>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</si>
  <si>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</si>
  <si>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</si>
  <si>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</si>
  <si>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</si>
  <si>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</si>
  <si>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</si>
  <si>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</si>
  <si>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</si>
  <si>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</si>
  <si>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</si>
  <si>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</si>
  <si>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</si>
  <si>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</si>
  <si>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</si>
  <si>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</si>
  <si>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</si>
  <si>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</si>
  <si>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</si>
  <si>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</si>
  <si>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</si>
  <si>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</si>
  <si>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</si>
  <si>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</si>
  <si>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</si>
  <si>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</si>
  <si>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</si>
  <si>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</si>
  <si>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</si>
  <si>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</si>
  <si>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</si>
  <si>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</si>
  <si>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</si>
  <si>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</si>
  <si>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</si>
  <si>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</si>
  <si>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</si>
  <si>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</si>
  <si>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</si>
  <si>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</si>
  <si>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</si>
  <si>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</si>
  <si>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</si>
  <si>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</si>
  <si>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</si>
  <si>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</si>
  <si>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</si>
  <si>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</si>
  <si>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</si>
  <si>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</si>
  <si>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</si>
  <si>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</si>
  <si>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</si>
  <si>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</si>
  <si>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</si>
  <si>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</si>
  <si>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</si>
  <si>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</si>
  <si>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</si>
  <si>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</si>
  <si>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</si>
  <si>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</si>
  <si>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</si>
  <si>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</si>
  <si>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</si>
  <si>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</si>
  <si>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</si>
  <si>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</si>
  <si>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</si>
  <si>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</si>
  <si>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</si>
  <si>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</si>
  <si>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</si>
  <si>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</si>
  <si>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</si>
  <si>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</si>
  <si>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</si>
  <si>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</si>
  <si>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</si>
  <si>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</si>
  <si>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</si>
  <si>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</si>
  <si>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</si>
  <si>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</si>
  <si>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</si>
  <si>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</si>
  <si>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</si>
  <si>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</si>
  <si>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</si>
  <si>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</si>
  <si>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</si>
  <si>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</si>
  <si>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</si>
  <si>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</si>
  <si>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</si>
  <si>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</si>
  <si>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</si>
  <si>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</si>
  <si>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</si>
  <si>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</si>
  <si>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</si>
  <si>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</si>
  <si>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</si>
  <si>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</si>
  <si>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</si>
  <si>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</si>
  <si>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</si>
  <si>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</si>
  <si>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</si>
  <si>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</si>
  <si>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</si>
  <si>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</si>
  <si>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</si>
  <si>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</si>
  <si>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</si>
  <si>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</si>
  <si>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</si>
  <si>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</si>
  <si>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</si>
  <si>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</si>
  <si>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</si>
  <si>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</si>
  <si>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</si>
  <si>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</si>
  <si>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</si>
  <si>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</si>
  <si>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</si>
  <si>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</si>
  <si>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</si>
  <si>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</si>
  <si>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</si>
  <si>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</si>
  <si>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</si>
  <si>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</si>
  <si>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</si>
  <si>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</si>
  <si>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</si>
  <si>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</si>
  <si>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</si>
  <si>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</si>
  <si>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</si>
  <si>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</si>
  <si>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</si>
  <si>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</si>
  <si>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</si>
  <si>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</si>
  <si>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</si>
  <si>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</si>
  <si>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</si>
  <si>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</si>
  <si>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</si>
  <si>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</si>
  <si>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</si>
  <si>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</si>
  <si>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</si>
  <si>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</si>
  <si>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</si>
  <si>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</si>
  <si>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</si>
  <si>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</si>
  <si>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</si>
  <si>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</si>
  <si>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</si>
  <si>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</si>
  <si>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</si>
  <si>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</si>
  <si>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</si>
  <si>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</si>
  <si>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</si>
  <si>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</si>
  <si>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</si>
  <si>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</si>
  <si>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</si>
  <si>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</si>
  <si>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</si>
  <si>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</si>
  <si>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</si>
  <si>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</si>
  <si>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</si>
  <si>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</si>
  <si>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</si>
  <si>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</si>
  <si>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</si>
  <si>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</si>
  <si>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</si>
  <si>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</si>
  <si>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</si>
  <si>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</si>
  <si>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</si>
  <si>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</si>
  <si>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</si>
  <si>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</si>
  <si>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</si>
  <si>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</si>
  <si>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</si>
  <si>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</si>
  <si>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</si>
  <si>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</si>
  <si>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</si>
  <si>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</si>
  <si>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</si>
  <si>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</si>
  <si>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</si>
  <si>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</si>
  <si>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</si>
  <si>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</si>
  <si>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</si>
  <si>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</si>
  <si>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</si>
  <si>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</si>
  <si>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</si>
  <si>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</si>
  <si>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</si>
  <si>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</si>
  <si>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</si>
  <si>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</si>
  <si>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</si>
  <si>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</si>
  <si>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</si>
  <si>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</si>
  <si>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</si>
  <si>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</si>
  <si>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</si>
  <si>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</si>
  <si>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</si>
  <si>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</si>
  <si>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</si>
  <si>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</si>
  <si>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</si>
  <si>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</si>
  <si>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</si>
  <si>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</si>
  <si>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</si>
  <si>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</si>
  <si>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</si>
  <si>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</si>
  <si>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</si>
  <si>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</si>
  <si>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</si>
  <si>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</si>
  <si>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</si>
  <si>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</si>
  <si>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</si>
  <si>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</si>
  <si>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</si>
  <si>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</si>
  <si>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</si>
  <si>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</si>
  <si>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</si>
  <si>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</si>
  <si>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</si>
  <si>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</si>
  <si>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</si>
  <si>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</si>
  <si>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</si>
  <si>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</si>
  <si>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</si>
  <si>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</si>
  <si>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</si>
  <si>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</si>
  <si>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</si>
  <si>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</si>
  <si>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</si>
  <si>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</si>
  <si>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</si>
  <si>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</si>
  <si>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</si>
  <si>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</si>
  <si>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</si>
  <si>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</si>
  <si>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</si>
  <si>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</si>
  <si>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</si>
  <si>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</si>
  <si>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</si>
  <si>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</si>
  <si>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</si>
  <si>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</si>
  <si>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</si>
  <si>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</si>
  <si>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</si>
  <si>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</si>
  <si>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</si>
  <si>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</si>
  <si>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</si>
  <si>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</si>
  <si>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</si>
  <si>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</si>
  <si>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</si>
  <si>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</si>
  <si>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</si>
  <si>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</si>
  <si>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</si>
  <si>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</si>
  <si>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</si>
  <si>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</si>
  <si>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</si>
  <si>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</si>
  <si>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</si>
  <si>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</si>
  <si>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</si>
  <si>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</si>
  <si>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</si>
  <si>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</si>
  <si>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</si>
  <si>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</si>
  <si>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</si>
  <si>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</si>
  <si>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</si>
  <si>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</si>
  <si>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</si>
  <si>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</si>
  <si>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</si>
  <si>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</si>
  <si>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</si>
  <si>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</si>
  <si>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</si>
  <si>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</si>
  <si>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</si>
  <si>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</si>
  <si>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</si>
  <si>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</si>
  <si>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</si>
  <si>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</si>
  <si>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</si>
  <si>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</si>
  <si>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</si>
  <si>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</si>
  <si>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</si>
  <si>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</si>
  <si>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</si>
  <si>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</si>
  <si>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</si>
  <si>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</si>
  <si>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</si>
  <si>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</si>
  <si>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</si>
  <si>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</si>
  <si>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</si>
  <si>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</si>
  <si>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</si>
  <si>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</si>
  <si>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</si>
  <si>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</si>
  <si>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</si>
  <si>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</si>
  <si>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</si>
  <si>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</si>
  <si>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</si>
  <si>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</si>
  <si>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</si>
  <si>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</si>
  <si>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</si>
  <si>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</si>
  <si>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</si>
  <si>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</si>
  <si>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</si>
  <si>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</si>
  <si>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</si>
  <si>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</si>
  <si>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</si>
  <si>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</si>
  <si>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</si>
  <si>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</si>
  <si>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</si>
  <si>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</si>
  <si>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</si>
  <si>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</si>
  <si>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</si>
  <si>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</si>
  <si>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</si>
  <si>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</si>
  <si>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</si>
  <si>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</si>
  <si>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</si>
  <si>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</si>
  <si>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</si>
  <si>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</si>
  <si>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</si>
  <si>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</si>
  <si>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</si>
  <si>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</si>
  <si>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</si>
  <si>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</si>
  <si>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</si>
  <si>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</si>
  <si>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</si>
  <si>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</si>
  <si>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</si>
  <si>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</si>
  <si>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</si>
  <si>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</si>
  <si>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</si>
  <si>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</si>
  <si>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</si>
  <si>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</si>
  <si>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</si>
  <si>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</si>
  <si>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</si>
  <si>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</si>
  <si>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</si>
  <si>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</si>
  <si>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</si>
  <si>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</si>
  <si>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</si>
  <si>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</si>
  <si>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</si>
  <si>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</si>
  <si>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</si>
  <si>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</si>
  <si>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</si>
  <si>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</si>
  <si>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</si>
  <si>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</si>
  <si>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</si>
  <si>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</si>
  <si>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</si>
  <si>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</si>
  <si>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</si>
  <si>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</si>
  <si>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</si>
  <si>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</si>
  <si>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</si>
  <si>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</si>
  <si>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</si>
  <si>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</si>
  <si>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</si>
  <si>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</si>
  <si>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</si>
  <si>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</si>
  <si>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</si>
  <si>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</si>
  <si>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</si>
  <si>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</si>
  <si>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</si>
  <si>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</si>
  <si>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</si>
  <si>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</si>
  <si>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</si>
  <si>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</si>
  <si>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</si>
  <si>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</si>
  <si>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</si>
  <si>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</si>
  <si>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</si>
  <si>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</si>
  <si>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</si>
  <si>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</si>
  <si>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</si>
  <si>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</si>
  <si>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</si>
  <si>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</si>
  <si>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</si>
  <si>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</si>
  <si>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</si>
  <si>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</si>
  <si>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</si>
  <si>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</si>
  <si>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</si>
  <si>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</si>
  <si>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</si>
  <si>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</si>
  <si>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</si>
  <si>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</si>
  <si>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</si>
  <si>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</si>
  <si>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</si>
  <si>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</si>
  <si>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</si>
  <si>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</si>
  <si>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</si>
  <si>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</si>
  <si>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</si>
  <si>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</si>
  <si>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</si>
  <si>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</si>
  <si>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</si>
  <si>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</si>
  <si>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</si>
  <si>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</si>
  <si>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</si>
  <si>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</si>
  <si>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</si>
  <si>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</si>
  <si>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</si>
  <si>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</si>
  <si>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</si>
  <si>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</si>
  <si>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</si>
  <si>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</si>
  <si>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</si>
  <si>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</si>
  <si>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</si>
  <si>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</si>
  <si>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</si>
  <si>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</si>
  <si>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</si>
  <si>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</si>
  <si>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</si>
  <si>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</si>
  <si>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</si>
  <si>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</si>
  <si>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</si>
  <si>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</si>
  <si>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</si>
  <si>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</si>
  <si>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</si>
  <si>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</si>
  <si>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</si>
  <si>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</si>
  <si>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</si>
  <si>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</si>
  <si>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</si>
  <si>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</si>
  <si>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</si>
  <si>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</si>
  <si>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</si>
  <si>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</si>
  <si>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</si>
  <si>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</si>
  <si>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</si>
  <si>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</si>
  <si>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</si>
  <si>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</si>
  <si>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</si>
  <si>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</si>
  <si>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</si>
  <si>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</si>
  <si>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</si>
  <si>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</si>
  <si>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</si>
  <si>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</si>
  <si>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</si>
  <si>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</si>
  <si>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</si>
  <si>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</si>
  <si>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</si>
  <si>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</si>
  <si>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</si>
  <si>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</si>
  <si>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</si>
  <si>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</si>
  <si>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</si>
  <si>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</si>
  <si>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</si>
  <si>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</si>
  <si>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</si>
  <si>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</si>
  <si>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</si>
  <si>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</si>
  <si>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</si>
  <si>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</si>
  <si>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</si>
  <si>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</si>
  <si>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</si>
  <si>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</si>
  <si>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</si>
  <si>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</si>
  <si>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</si>
  <si>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</si>
  <si>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</si>
  <si>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</si>
  <si>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</si>
  <si>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</si>
  <si>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</si>
  <si>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</si>
  <si>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</si>
  <si>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</si>
  <si>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</si>
  <si>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</si>
  <si>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</si>
  <si>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</si>
  <si>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</si>
  <si>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</si>
  <si>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</si>
  <si>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</si>
  <si>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</si>
  <si>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</si>
  <si>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</si>
  <si>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</si>
  <si>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</si>
  <si>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</si>
  <si>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</si>
  <si>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</si>
  <si>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</si>
  <si>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</si>
  <si>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</si>
  <si>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</si>
  <si>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</si>
  <si>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</si>
  <si>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</si>
  <si>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</si>
  <si>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</si>
  <si>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</si>
  <si>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</si>
  <si>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</si>
  <si>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</si>
  <si>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</si>
  <si>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</si>
  <si>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</si>
  <si>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</si>
  <si>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</si>
  <si>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</si>
  <si>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</si>
  <si>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</si>
  <si>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</si>
  <si>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</si>
  <si>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</si>
  <si>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</si>
  <si>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</si>
  <si>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</si>
  <si>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</si>
  <si>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</si>
  <si>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</si>
  <si>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</si>
  <si>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</si>
  <si>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</si>
  <si>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</si>
  <si>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</si>
  <si>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</si>
  <si>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</si>
  <si>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</si>
  <si>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</si>
  <si>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</si>
  <si>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</si>
  <si>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</si>
  <si>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</si>
  <si>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</si>
  <si>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</si>
  <si>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</si>
  <si>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</si>
  <si>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</si>
  <si>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</si>
  <si>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</si>
  <si>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</si>
  <si>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</si>
  <si>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</si>
  <si>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</si>
  <si>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</si>
  <si>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</si>
  <si>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</si>
  <si>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</si>
  <si>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</si>
  <si>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</si>
  <si>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</si>
  <si>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</si>
  <si>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</si>
  <si>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</si>
  <si>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</si>
  <si>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</si>
  <si>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</si>
  <si>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</si>
  <si>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</si>
  <si>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</si>
  <si>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</si>
  <si>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</si>
  <si>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</si>
  <si>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</si>
  <si>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</si>
  <si>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</si>
  <si>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</si>
  <si>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</si>
  <si>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</si>
  <si>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</si>
  <si>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</si>
  <si>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</si>
  <si>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</si>
  <si>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</si>
  <si>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</si>
  <si>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</si>
  <si>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</si>
  <si>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</si>
  <si>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</si>
  <si>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</si>
  <si>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</si>
  <si>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</si>
  <si>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</si>
  <si>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</si>
  <si>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</si>
  <si>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</si>
  <si>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</si>
  <si>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</si>
  <si>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</si>
  <si>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</si>
  <si>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</si>
  <si>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</si>
  <si>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</si>
  <si>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</si>
  <si>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</si>
  <si>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</si>
  <si>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</si>
  <si>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</si>
  <si>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</si>
  <si>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</si>
  <si>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</si>
  <si>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</si>
  <si>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</si>
  <si>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</si>
  <si>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</si>
  <si>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</si>
  <si>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</si>
  <si>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</si>
  <si>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</si>
  <si>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</si>
  <si>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</si>
  <si>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</si>
  <si>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</si>
  <si>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</si>
  <si>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</si>
  <si>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</si>
  <si>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</si>
  <si>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</si>
  <si>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</si>
  <si>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</si>
  <si>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</si>
  <si>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</si>
  <si>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</si>
  <si>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</si>
  <si>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</si>
  <si>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</si>
  <si>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</si>
  <si>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</si>
  <si>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</si>
  <si>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</si>
  <si>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</si>
  <si>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</si>
  <si>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</si>
  <si>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</si>
  <si>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</si>
  <si>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</si>
  <si>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</si>
  <si>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</si>
  <si>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</si>
  <si>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</si>
  <si>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</si>
  <si>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</si>
  <si>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</si>
  <si>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</si>
  <si>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</si>
  <si>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</si>
  <si>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</si>
  <si>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</si>
  <si>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</si>
  <si>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</si>
  <si>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</si>
  <si>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</si>
  <si>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</si>
  <si>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</si>
  <si>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</si>
  <si>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</si>
  <si>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</si>
  <si>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</si>
  <si>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</si>
  <si>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</si>
  <si>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</si>
  <si>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</si>
  <si>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</si>
  <si>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</si>
  <si>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</si>
  <si>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</si>
  <si>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</si>
  <si>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</si>
  <si>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</si>
  <si>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</si>
  <si>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</si>
  <si>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</si>
  <si>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</si>
  <si>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</si>
  <si>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</si>
  <si>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</si>
  <si>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</si>
  <si>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</si>
  <si>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</si>
  <si>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</si>
  <si>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</si>
  <si>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</si>
  <si>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</si>
  <si>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</si>
  <si>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</si>
  <si>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</si>
  <si>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</si>
  <si>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</si>
  <si>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</si>
  <si>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</si>
  <si>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</si>
  <si>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</si>
  <si>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</si>
  <si>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</si>
  <si>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</si>
  <si>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</si>
  <si>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</si>
  <si>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</si>
  <si>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</si>
  <si>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</si>
  <si>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</si>
  <si>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</si>
  <si>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</si>
  <si>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</si>
  <si>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</si>
  <si>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</si>
  <si>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</si>
  <si>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</si>
  <si>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</si>
  <si>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</si>
  <si>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</si>
  <si>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</si>
  <si>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</si>
  <si>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</si>
  <si>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</si>
  <si>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</si>
  <si>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</si>
  <si>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</si>
  <si>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</si>
  <si>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</si>
  <si>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</si>
  <si>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</si>
  <si>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</si>
  <si>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</si>
  <si>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</si>
  <si>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</si>
  <si>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</si>
  <si>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</si>
  <si>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</si>
  <si>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</si>
  <si>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</si>
  <si>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</si>
  <si>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</si>
  <si>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</si>
  <si>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</si>
  <si>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</si>
  <si>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</si>
  <si>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</si>
  <si>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</si>
  <si>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</si>
  <si>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</si>
  <si>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</si>
  <si>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</si>
  <si>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</si>
  <si>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</si>
  <si>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</si>
  <si>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</si>
  <si>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</si>
  <si>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</si>
  <si>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</si>
  <si>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</si>
  <si>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</si>
  <si>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</si>
  <si>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</si>
  <si>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</si>
  <si>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</si>
  <si>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</si>
  <si>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</si>
  <si>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</si>
  <si>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</si>
  <si>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</si>
  <si>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</si>
  <si>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</si>
  <si>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</si>
  <si>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</si>
  <si>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</si>
  <si>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</si>
  <si>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</si>
  <si>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</si>
  <si>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</si>
  <si>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</si>
  <si>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</si>
  <si>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</si>
  <si>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</si>
  <si>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</si>
  <si>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</si>
  <si>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</si>
  <si>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</si>
  <si>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</si>
  <si>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</si>
  <si>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</si>
  <si>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</si>
  <si>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</si>
  <si>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</si>
  <si>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</si>
  <si>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</si>
  <si>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</si>
  <si>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</si>
  <si>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</si>
  <si>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</si>
  <si>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</si>
  <si>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</si>
  <si>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</si>
  <si>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</si>
  <si>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</si>
  <si>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</si>
  <si>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</si>
  <si>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</si>
  <si>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</si>
  <si>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</si>
  <si>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</si>
  <si>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</si>
  <si>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</si>
  <si>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</si>
  <si>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</si>
  <si>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</si>
  <si>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</si>
  <si>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</si>
  <si>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</si>
  <si>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</si>
  <si>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</si>
  <si>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</si>
  <si>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</si>
  <si>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</si>
  <si>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</si>
  <si>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</si>
  <si>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</si>
  <si>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</si>
  <si>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</si>
  <si>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</si>
  <si>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</si>
  <si>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</si>
  <si>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</si>
  <si>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</si>
  <si>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</si>
  <si>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</si>
  <si>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</si>
  <si>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</si>
  <si>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</si>
  <si>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</si>
  <si>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</si>
  <si>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</si>
  <si>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</si>
  <si>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</si>
  <si>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</si>
  <si>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</si>
  <si>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</si>
  <si>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</si>
  <si>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</si>
  <si>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</si>
  <si>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</si>
  <si>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</si>
  <si>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</si>
  <si>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</si>
  <si>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</si>
  <si>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</si>
  <si>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</si>
  <si>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</si>
  <si>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</si>
  <si>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</si>
  <si>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</si>
  <si>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</si>
  <si>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</si>
  <si>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</si>
  <si>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</si>
  <si>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</si>
  <si>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</si>
  <si>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</si>
  <si>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</si>
  <si>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</si>
  <si>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</si>
  <si>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</si>
  <si>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</si>
  <si>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</si>
  <si>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</si>
  <si>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</si>
  <si>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</si>
  <si>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</si>
  <si>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</si>
  <si>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</si>
  <si>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</si>
  <si>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</si>
  <si>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</si>
  <si>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</si>
  <si>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</si>
  <si>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</si>
  <si>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</si>
  <si>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</si>
  <si>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</si>
  <si>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</si>
  <si>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</si>
  <si>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</si>
  <si>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</si>
  <si>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</si>
  <si>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</si>
  <si>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</si>
  <si>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</si>
  <si>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</si>
  <si>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</si>
  <si>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</si>
  <si>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</si>
  <si>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</si>
  <si>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</si>
  <si>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</si>
  <si>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</si>
  <si>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</si>
  <si>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</si>
  <si>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</si>
  <si>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</si>
  <si>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</si>
  <si>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</si>
  <si>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</si>
  <si>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</si>
  <si>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</si>
  <si>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</si>
  <si>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</si>
  <si>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</si>
  <si>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</si>
  <si>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</si>
  <si>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</si>
  <si>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</si>
  <si>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</si>
  <si>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</si>
  <si>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</si>
  <si>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</si>
  <si>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</si>
  <si>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</si>
  <si>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</si>
  <si>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</si>
  <si>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</si>
  <si>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</si>
  <si>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</si>
  <si>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</si>
  <si>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</si>
  <si>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</si>
  <si>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</si>
  <si>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</si>
  <si>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</si>
  <si>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</si>
  <si>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</si>
  <si>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</si>
  <si>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</si>
  <si>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</si>
  <si>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</si>
  <si>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</si>
  <si>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</si>
  <si>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</si>
  <si>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</si>
  <si>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</si>
  <si>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</si>
  <si>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</si>
  <si>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</si>
  <si>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</si>
  <si>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</si>
  <si>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</si>
  <si>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</si>
  <si>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</si>
  <si>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</si>
  <si>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</si>
  <si>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</si>
  <si>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</si>
  <si>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</si>
  <si>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</si>
  <si>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</si>
  <si>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</si>
  <si>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</si>
  <si>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</si>
  <si>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</si>
  <si>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</si>
  <si>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</si>
  <si>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</si>
  <si>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</si>
  <si>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</si>
  <si>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</si>
  <si>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</si>
  <si>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</si>
  <si>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</si>
  <si>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</si>
  <si>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</si>
  <si>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</si>
  <si>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</si>
  <si>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</si>
  <si>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</si>
  <si>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</si>
  <si>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</si>
  <si>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</si>
  <si>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</si>
  <si>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</si>
  <si>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</si>
  <si>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</si>
  <si>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</si>
  <si>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</si>
  <si>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</si>
  <si>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</si>
  <si>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</si>
  <si>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</si>
  <si>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</si>
  <si>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</si>
  <si>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</si>
  <si>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</si>
  <si>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</si>
  <si>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</si>
  <si>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</si>
  <si>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</si>
  <si>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</si>
  <si>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</si>
  <si>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</si>
  <si>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</si>
  <si>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</si>
  <si>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</si>
  <si>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</si>
  <si>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</si>
  <si>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</si>
  <si>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</si>
  <si>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</si>
  <si>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</si>
  <si>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</si>
  <si>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</si>
  <si>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</si>
  <si>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</si>
  <si>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</si>
  <si>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</si>
  <si>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</si>
  <si>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</si>
  <si>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</si>
  <si>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</si>
  <si>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</si>
  <si>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</si>
  <si>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</si>
  <si>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</si>
  <si>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</si>
  <si>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</si>
  <si>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</si>
  <si>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</si>
  <si>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</si>
  <si>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</si>
  <si>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</si>
  <si>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</si>
  <si>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</si>
  <si>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</si>
  <si>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</si>
  <si>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</si>
  <si>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</si>
  <si>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</si>
  <si>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</si>
  <si>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</si>
  <si>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</si>
  <si>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</si>
  <si>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</si>
  <si>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</si>
  <si>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</si>
  <si>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</si>
  <si>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</si>
  <si>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</si>
  <si>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</si>
  <si>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</si>
  <si>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</si>
  <si>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</si>
  <si>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</si>
  <si>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</si>
  <si>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</si>
  <si>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</si>
  <si>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</si>
  <si>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</si>
  <si>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</si>
  <si>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</si>
  <si>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</si>
  <si>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</si>
  <si>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</si>
  <si>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</si>
  <si>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</si>
  <si>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</si>
  <si>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</si>
  <si>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</si>
  <si>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</si>
  <si>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</si>
  <si>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</si>
  <si>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</si>
  <si>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</si>
  <si>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</si>
  <si>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</si>
  <si>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</si>
  <si>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</si>
  <si>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</si>
  <si>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</si>
  <si>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</si>
  <si>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</si>
  <si>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</si>
  <si>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</si>
  <si>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</si>
  <si>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</si>
  <si>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</si>
  <si>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</si>
  <si>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</si>
  <si>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</si>
  <si>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</si>
  <si>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</si>
  <si>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</si>
  <si>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</si>
  <si>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</si>
  <si>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</si>
  <si>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</si>
  <si>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</si>
  <si>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</si>
  <si>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</si>
  <si>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</si>
  <si>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</si>
  <si>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</si>
  <si>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</si>
  <si>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</si>
  <si>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</si>
  <si>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</si>
  <si>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</si>
  <si>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</si>
  <si>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</si>
  <si>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</si>
  <si>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</si>
  <si>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</si>
  <si>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</si>
  <si>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</si>
  <si>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</si>
  <si>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</si>
  <si>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</si>
  <si>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</si>
  <si>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</si>
  <si>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</si>
  <si>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</si>
  <si>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</si>
  <si>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</si>
  <si>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</si>
  <si>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</si>
  <si>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</si>
  <si>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</si>
  <si>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</si>
  <si>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</si>
  <si>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</si>
  <si>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</si>
  <si>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</si>
  <si>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</si>
  <si>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</si>
  <si>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</si>
  <si>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</si>
  <si>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</si>
  <si>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</si>
  <si>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</si>
  <si>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</si>
  <si>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</si>
  <si>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</si>
  <si>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</si>
  <si>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</si>
  <si>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</si>
  <si>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</si>
  <si>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</si>
  <si>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</si>
  <si>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</si>
  <si>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</si>
  <si>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</si>
  <si>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</si>
  <si>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</si>
  <si>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</si>
  <si>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</si>
  <si>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</si>
  <si>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</si>
  <si>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</si>
  <si>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</si>
  <si>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</si>
  <si>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</si>
  <si>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</si>
  <si>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</si>
  <si>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</si>
  <si>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</si>
  <si>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</si>
  <si>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</si>
  <si>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</si>
  <si>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</si>
  <si>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</si>
  <si>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</si>
  <si>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</si>
  <si>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</si>
  <si>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</si>
  <si>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</si>
  <si>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</si>
  <si>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</si>
  <si>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</si>
  <si>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</si>
  <si>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</si>
  <si>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</si>
  <si>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</si>
  <si>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</si>
  <si>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</si>
  <si>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</si>
  <si>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</si>
  <si>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</si>
  <si>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</si>
  <si>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</si>
  <si>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</si>
  <si>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</si>
  <si>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</si>
  <si>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</si>
  <si>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</si>
  <si>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</si>
  <si>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</si>
  <si>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</si>
  <si>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</si>
  <si>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</si>
  <si>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</si>
  <si>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</si>
  <si>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</si>
  <si>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</si>
  <si>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</si>
  <si>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</si>
  <si>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</si>
  <si>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</si>
  <si>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</si>
  <si>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</si>
  <si>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</si>
  <si>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</si>
  <si>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</si>
  <si>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</si>
  <si>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</si>
  <si>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</si>
  <si>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</si>
  <si>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</si>
  <si>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</si>
  <si>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</si>
  <si>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</si>
  <si>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</si>
  <si>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</si>
  <si>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</si>
  <si>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</si>
  <si>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</si>
  <si>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</si>
  <si>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</si>
  <si>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</si>
  <si>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</si>
  <si>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</si>
  <si>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</si>
  <si>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</si>
  <si>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</si>
  <si>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</si>
  <si>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</si>
  <si>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</si>
  <si>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</si>
  <si>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</si>
  <si>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</si>
  <si>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</si>
  <si>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</si>
  <si>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</si>
  <si>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</si>
  <si>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</si>
  <si>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</si>
  <si>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</si>
  <si>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</si>
  <si>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</si>
  <si>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</si>
  <si>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</si>
  <si>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</si>
  <si>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</si>
  <si>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</si>
  <si>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</si>
  <si>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</si>
  <si>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</si>
  <si>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</si>
  <si>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</si>
  <si>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</si>
  <si>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</si>
  <si>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</si>
  <si>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</si>
  <si>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</si>
  <si>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</si>
  <si>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</si>
  <si>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</si>
  <si>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</si>
  <si>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</si>
  <si>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</si>
  <si>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</si>
  <si>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</si>
  <si>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</si>
  <si>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</si>
  <si>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</si>
  <si>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</si>
  <si>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</si>
  <si>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</si>
  <si>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</si>
  <si>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</si>
  <si>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</si>
  <si>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</si>
  <si>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</si>
  <si>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</si>
  <si>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</si>
  <si>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</si>
  <si>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</si>
  <si>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</si>
  <si>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</si>
  <si>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</si>
  <si>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</si>
  <si>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</si>
  <si>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</si>
  <si>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</si>
  <si>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</si>
  <si>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</si>
  <si>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</si>
  <si>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</si>
  <si>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</si>
  <si>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</si>
  <si>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</si>
  <si>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</si>
  <si>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</si>
  <si>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</si>
  <si>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</si>
  <si>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</si>
  <si>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</si>
  <si>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</si>
  <si>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</si>
  <si>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</si>
  <si>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</si>
  <si>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</si>
  <si>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</si>
  <si>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</si>
  <si>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</si>
  <si>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</si>
  <si>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</si>
  <si>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</si>
  <si>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</si>
  <si>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</si>
  <si>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</si>
  <si>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</si>
  <si>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</si>
  <si>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</si>
  <si>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</si>
  <si>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</si>
  <si>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</si>
  <si>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</si>
  <si>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</si>
  <si>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</si>
  <si>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</si>
  <si>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</si>
  <si>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</si>
  <si>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</si>
  <si>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</si>
  <si>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</si>
  <si>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</si>
  <si>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</si>
  <si>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</si>
  <si>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</si>
  <si>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</si>
  <si>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</si>
  <si>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</si>
  <si>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</si>
  <si>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</si>
  <si>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</si>
  <si>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</si>
  <si>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</si>
  <si>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</si>
  <si>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</si>
  <si>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</si>
  <si>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</si>
  <si>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</si>
  <si>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</si>
  <si>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</si>
  <si>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</si>
  <si>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</si>
  <si>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</si>
  <si>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</si>
  <si>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</si>
  <si>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</si>
  <si>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</si>
  <si>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</si>
  <si>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</si>
  <si>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</si>
  <si>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</si>
  <si>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</si>
  <si>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</si>
  <si>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</si>
  <si>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</si>
  <si>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</si>
  <si>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</si>
  <si>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</si>
  <si>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</si>
  <si>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</si>
  <si>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</si>
  <si>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</si>
  <si>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</si>
  <si>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</si>
  <si>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</si>
  <si>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</si>
  <si>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</si>
  <si>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</si>
  <si>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</si>
  <si>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</si>
  <si>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</si>
  <si>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</si>
  <si>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</si>
  <si>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</si>
  <si>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</si>
  <si>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</si>
  <si>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</si>
  <si>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</si>
  <si>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</si>
  <si>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</si>
  <si>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</si>
  <si>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</si>
  <si>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</si>
  <si>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</si>
  <si>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</si>
  <si>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</si>
  <si>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</si>
  <si>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</si>
  <si>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</si>
  <si>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</si>
  <si>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</si>
  <si>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</si>
  <si>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</si>
  <si>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</si>
  <si>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</si>
  <si>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</si>
  <si>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</si>
  <si>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</si>
  <si>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</si>
  <si>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</si>
  <si>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</si>
  <si>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</si>
  <si>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</si>
  <si>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</si>
  <si>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</si>
  <si>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</si>
  <si>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</si>
  <si>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</si>
  <si>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</si>
  <si>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</si>
  <si>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</si>
  <si>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</si>
  <si>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</si>
  <si>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</si>
  <si>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</si>
  <si>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</si>
  <si>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</si>
  <si>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</si>
  <si>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</si>
  <si>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</si>
  <si>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</si>
  <si>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</si>
  <si>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</si>
  <si>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</si>
  <si>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</si>
  <si>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</si>
  <si>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</si>
  <si>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</si>
  <si>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</si>
  <si>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</si>
  <si>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</si>
  <si>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</si>
  <si>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</si>
  <si>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</si>
  <si>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</si>
  <si>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</si>
  <si>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</si>
  <si>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</si>
  <si>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</si>
  <si>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</si>
  <si>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</si>
  <si>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</si>
  <si>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</si>
  <si>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</si>
  <si>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</si>
  <si>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</si>
  <si>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</si>
  <si>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</si>
  <si>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</si>
  <si>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</si>
  <si>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</si>
  <si>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</si>
  <si>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</si>
  <si>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</si>
  <si>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</si>
  <si>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</si>
  <si>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</si>
  <si>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</si>
  <si>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</si>
  <si>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</si>
  <si>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</si>
  <si>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</si>
  <si>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</si>
  <si>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</si>
  <si>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</si>
  <si>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</si>
  <si>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</si>
  <si>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</si>
  <si>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</si>
  <si>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</si>
  <si>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</si>
  <si>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</si>
  <si>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</si>
  <si>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</si>
  <si>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</si>
  <si>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</si>
  <si>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</si>
  <si>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</si>
  <si>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</si>
  <si>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</si>
  <si>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</si>
  <si>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</si>
  <si>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</si>
  <si>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</si>
  <si>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</si>
  <si>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</si>
  <si>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</si>
  <si>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</si>
  <si>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</si>
  <si>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</si>
  <si>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</si>
  <si>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</si>
  <si>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</si>
  <si>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</si>
  <si>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</si>
  <si>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</si>
  <si>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</si>
  <si>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</si>
  <si>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</si>
  <si>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</si>
  <si>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</si>
  <si>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</si>
  <si>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</si>
  <si>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</si>
  <si>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</si>
  <si>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</si>
  <si>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</si>
  <si>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</si>
  <si>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</si>
  <si>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</si>
  <si>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</si>
  <si>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</si>
  <si>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</si>
  <si>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</si>
  <si>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</si>
  <si>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</si>
  <si>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</si>
  <si>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</si>
  <si>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</si>
  <si>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</si>
  <si>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</si>
  <si>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</si>
  <si>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</si>
  <si>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</si>
  <si>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</si>
  <si>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</si>
  <si>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</si>
  <si>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</si>
  <si>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</si>
  <si>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</si>
  <si>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</si>
  <si>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</si>
  <si>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</si>
  <si>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</si>
  <si>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</si>
  <si>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</si>
  <si>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</si>
  <si>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</si>
  <si>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</si>
  <si>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</si>
  <si>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</si>
  <si>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</si>
  <si>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</si>
  <si>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</si>
  <si>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</si>
  <si>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</si>
  <si>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</si>
  <si>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</si>
  <si>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</si>
  <si>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</si>
  <si>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</si>
  <si>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</si>
  <si>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</si>
  <si>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</si>
  <si>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</si>
  <si>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</si>
  <si>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</si>
  <si>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</si>
  <si>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</si>
  <si>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</si>
  <si>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</si>
  <si>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</si>
  <si>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</si>
  <si>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</si>
  <si>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</si>
  <si>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</si>
  <si>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</si>
  <si>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</si>
  <si>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</si>
  <si>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</si>
  <si>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</si>
  <si>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</si>
  <si>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</si>
  <si>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</si>
  <si>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</si>
  <si>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</si>
  <si>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</si>
  <si>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</si>
  <si>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</si>
  <si>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</si>
  <si>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</si>
  <si>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</si>
  <si>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</si>
  <si>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</si>
  <si>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</si>
  <si>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</si>
  <si>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</si>
  <si>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</si>
  <si>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</si>
  <si>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</si>
  <si>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</si>
  <si>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</si>
  <si>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</si>
  <si>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</si>
  <si>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</si>
  <si>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</si>
  <si>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</si>
  <si>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</si>
  <si>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</si>
  <si>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</si>
  <si>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</si>
  <si>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</si>
  <si>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</si>
  <si>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</si>
  <si>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</si>
  <si>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</si>
  <si>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</si>
  <si>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</si>
  <si>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</si>
  <si>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</si>
  <si>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</si>
  <si>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</si>
  <si>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</si>
  <si>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</si>
  <si>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</si>
  <si>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</si>
  <si>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</si>
  <si>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</si>
  <si>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</si>
  <si>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</si>
  <si>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</si>
  <si>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</si>
  <si>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</si>
  <si>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</si>
  <si>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</si>
  <si>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</si>
  <si>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</si>
  <si>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</si>
  <si>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</si>
  <si>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</si>
  <si>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</si>
  <si>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</si>
  <si>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</si>
  <si>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</si>
  <si>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</si>
  <si>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</si>
  <si>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</si>
  <si>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</si>
  <si>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</si>
  <si>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</si>
  <si>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</si>
  <si>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</si>
  <si>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</si>
  <si>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</si>
  <si>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</si>
  <si>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</si>
  <si>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</si>
  <si>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</si>
  <si>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</si>
  <si>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</si>
  <si>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</si>
  <si>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</si>
  <si>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</si>
  <si>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</si>
  <si>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</si>
  <si>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</si>
  <si>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</si>
  <si>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</si>
  <si>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</si>
  <si>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</si>
  <si>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</si>
  <si>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</si>
  <si>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</si>
  <si>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</si>
  <si>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</si>
  <si>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</si>
  <si>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</si>
  <si>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</si>
  <si>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</si>
  <si>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</si>
  <si>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</si>
  <si>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</si>
  <si>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</si>
  <si>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</si>
  <si>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</si>
  <si>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</si>
  <si>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</si>
  <si>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</si>
  <si>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</si>
  <si>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</si>
  <si>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</si>
  <si>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</si>
  <si>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</si>
  <si>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</si>
  <si>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</si>
  <si>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</si>
  <si>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</si>
  <si>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</si>
  <si>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</si>
  <si>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</si>
  <si>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</si>
  <si>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</si>
  <si>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</si>
  <si>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</si>
  <si>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</si>
  <si>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</si>
  <si>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</si>
  <si>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</si>
  <si>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</si>
  <si>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</si>
  <si>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</si>
  <si>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</si>
  <si>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</si>
  <si>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</si>
  <si>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</si>
  <si>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</si>
  <si>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</si>
  <si>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</si>
  <si>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</si>
  <si>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</si>
  <si>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</si>
  <si>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</si>
  <si>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</si>
  <si>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</si>
  <si>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</si>
  <si>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</si>
  <si>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</si>
  <si>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</si>
  <si>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</si>
  <si>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</si>
  <si>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</si>
  <si>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</si>
  <si>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</si>
  <si>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</si>
  <si>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</si>
  <si>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</si>
  <si>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</si>
  <si>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</si>
  <si>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</si>
  <si>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</si>
  <si>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</si>
  <si>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</si>
  <si>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</si>
  <si>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</si>
  <si>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</si>
  <si>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</si>
  <si>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</si>
  <si>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</si>
  <si>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</si>
  <si>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</si>
  <si>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</si>
  <si>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</si>
  <si>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</si>
  <si>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</si>
  <si>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</si>
  <si>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</si>
  <si>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</si>
  <si>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</si>
  <si>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</si>
  <si>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</si>
  <si>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</si>
  <si>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</si>
  <si>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</si>
  <si>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</si>
  <si>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</si>
  <si>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</si>
  <si>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</si>
  <si>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</si>
  <si>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</si>
  <si>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</si>
  <si>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</si>
  <si>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</si>
  <si>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</si>
  <si>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</si>
  <si>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</si>
  <si>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</si>
  <si>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</si>
  <si>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</si>
  <si>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</si>
  <si>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</si>
  <si>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</si>
  <si>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</si>
  <si>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</si>
  <si>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</si>
  <si>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</si>
  <si>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</si>
  <si>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</si>
  <si>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</si>
  <si>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</si>
  <si>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</si>
  <si>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</si>
  <si>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</si>
  <si>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</si>
  <si>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</si>
  <si>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</si>
  <si>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</si>
  <si>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</si>
  <si>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</si>
  <si>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</si>
  <si>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</si>
  <si>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</si>
  <si>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</si>
  <si>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</si>
  <si>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</si>
  <si>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</si>
  <si>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</si>
  <si>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</si>
  <si>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</si>
  <si>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</si>
  <si>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</si>
  <si>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</si>
  <si>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</si>
  <si>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</si>
  <si>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</si>
  <si>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</si>
  <si>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</si>
  <si>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</si>
  <si>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</si>
  <si>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</si>
  <si>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</si>
  <si>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</si>
  <si>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</si>
  <si>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</si>
  <si>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</si>
  <si>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</si>
  <si>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</si>
  <si>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</si>
  <si>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</si>
  <si>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</si>
  <si>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</si>
  <si>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</si>
  <si>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</si>
  <si>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</si>
  <si>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</si>
  <si>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</si>
  <si>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</si>
  <si>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</si>
  <si>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</si>
  <si>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</si>
  <si>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</si>
  <si>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</si>
  <si>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</si>
  <si>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</si>
  <si>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</si>
  <si>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</si>
  <si>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</si>
  <si>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</si>
  <si>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</si>
  <si>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</si>
  <si>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</si>
  <si>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</si>
  <si>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</si>
  <si>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</si>
  <si>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</si>
  <si>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</si>
  <si>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</si>
  <si>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</si>
  <si>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</si>
  <si>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</si>
  <si>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</si>
  <si>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</si>
  <si>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</si>
  <si>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</si>
  <si>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</si>
  <si>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</si>
  <si>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</si>
  <si>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</si>
  <si>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</si>
  <si>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</si>
  <si>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</si>
  <si>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</si>
  <si>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</si>
  <si>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</si>
  <si>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</si>
  <si>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</si>
  <si>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</si>
  <si>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</si>
  <si>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</si>
  <si>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</si>
  <si>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</si>
  <si>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</si>
  <si>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</si>
  <si>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</si>
  <si>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</si>
  <si>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</si>
  <si>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</si>
  <si>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</si>
  <si>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</si>
  <si>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</si>
  <si>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</si>
  <si>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</si>
  <si>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</si>
  <si>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</si>
  <si>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</si>
  <si>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</si>
  <si>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</si>
  <si>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</si>
  <si>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</si>
  <si>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</si>
  <si>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</si>
  <si>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</si>
  <si>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</si>
  <si>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</si>
  <si>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</si>
  <si>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</si>
  <si>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</si>
  <si>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</si>
  <si>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</si>
  <si>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</si>
  <si>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</si>
  <si>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</si>
  <si>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</si>
  <si>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</si>
  <si>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</si>
  <si>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</si>
  <si>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</si>
  <si>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</si>
  <si>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</si>
  <si>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</si>
  <si>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</si>
  <si>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</si>
  <si>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</si>
  <si>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</si>
  <si>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</si>
  <si>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</si>
  <si>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</si>
  <si>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</si>
  <si>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</si>
  <si>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</si>
  <si>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</si>
  <si>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</si>
  <si>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</si>
  <si>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</si>
  <si>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</si>
  <si>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</si>
  <si>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</si>
  <si>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</si>
  <si>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</si>
  <si>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</si>
  <si>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</si>
  <si>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</si>
  <si>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</si>
  <si>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</si>
  <si>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</si>
  <si>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</si>
  <si>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</si>
  <si>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</si>
  <si>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</si>
  <si>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</si>
  <si>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</si>
  <si>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</si>
  <si>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</si>
  <si>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</si>
  <si>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</si>
  <si>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</si>
  <si>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</si>
  <si>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</si>
  <si>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</si>
  <si>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</si>
  <si>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</si>
  <si>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</si>
  <si>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</si>
  <si>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</si>
  <si>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</si>
  <si>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</si>
  <si>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</si>
  <si>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</si>
  <si>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</si>
  <si>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</si>
  <si>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</si>
  <si>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</si>
  <si>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</si>
  <si>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</si>
  <si>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</si>
  <si>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</si>
  <si>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</si>
  <si>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</si>
  <si>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</si>
  <si>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</si>
  <si>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</si>
  <si>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</si>
  <si>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</si>
  <si>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</si>
  <si>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</si>
  <si>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</si>
  <si>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</si>
  <si>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</si>
  <si>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</si>
  <si>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</si>
  <si>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</si>
  <si>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</si>
  <si>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</si>
  <si>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</si>
  <si>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</si>
  <si>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</si>
  <si>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</si>
  <si>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</si>
  <si>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</si>
  <si>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</si>
  <si>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</si>
  <si>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</si>
  <si>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</si>
  <si>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</si>
  <si>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</si>
  <si>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</si>
  <si>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</si>
  <si>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</si>
  <si>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</si>
  <si>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</si>
  <si>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</si>
  <si>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</si>
  <si>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</si>
  <si>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</si>
  <si>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</si>
  <si>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</si>
  <si>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</si>
  <si>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</si>
  <si>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</si>
  <si>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</si>
  <si>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</si>
  <si>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</si>
  <si>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</si>
  <si>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</si>
  <si>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</si>
  <si>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</si>
  <si>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</si>
  <si>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</si>
  <si>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</si>
  <si>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</si>
  <si>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</si>
  <si>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</si>
  <si>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</si>
  <si>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</si>
  <si>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</si>
  <si>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</si>
  <si>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</si>
  <si>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</si>
  <si>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</si>
  <si>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</si>
  <si>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</si>
  <si>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</si>
  <si>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</si>
  <si>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</si>
  <si>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</si>
  <si>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</si>
  <si>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</si>
  <si>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</si>
  <si>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</si>
  <si>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</si>
  <si>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</si>
  <si>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</si>
  <si>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</si>
  <si>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</si>
  <si>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</si>
  <si>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</si>
  <si>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</si>
  <si>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</si>
  <si>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</si>
  <si>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</si>
  <si>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</si>
  <si>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</si>
  <si>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</si>
  <si>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</si>
  <si>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</si>
  <si>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</si>
  <si>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</si>
  <si>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</si>
  <si>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</si>
  <si>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</si>
  <si>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</si>
  <si>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</si>
  <si>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</si>
  <si>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</si>
  <si>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</si>
  <si>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</si>
  <si>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</si>
  <si>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</si>
  <si>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</si>
  <si>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</si>
  <si>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</si>
  <si>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</si>
  <si>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</si>
  <si>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</si>
  <si>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</si>
  <si>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</si>
  <si>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</si>
  <si>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</si>
  <si>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</si>
  <si>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</si>
  <si>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</si>
  <si>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</si>
  <si>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</si>
  <si>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</si>
  <si>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</si>
  <si>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</si>
  <si>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</si>
  <si>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</si>
  <si>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</si>
  <si>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</si>
  <si>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</si>
  <si>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</si>
  <si>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</si>
  <si>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</si>
  <si>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</si>
  <si>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</si>
  <si>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</si>
  <si>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</si>
  <si>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</si>
  <si>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</si>
  <si>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</si>
  <si>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</si>
  <si>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</si>
  <si>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</si>
  <si>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</si>
  <si>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</si>
  <si>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</si>
  <si>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</si>
  <si>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</si>
  <si>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</si>
  <si>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</si>
  <si>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</si>
  <si>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</si>
  <si>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</si>
  <si>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</si>
  <si>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</si>
  <si>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</si>
  <si>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</si>
  <si>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</si>
  <si>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</si>
  <si>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</si>
  <si>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</si>
  <si>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</si>
  <si>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</si>
  <si>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</si>
  <si>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</si>
  <si>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</si>
  <si>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</si>
  <si>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</si>
  <si>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</si>
  <si>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</si>
  <si>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</si>
  <si>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</si>
  <si>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</si>
  <si>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</si>
  <si>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</si>
  <si>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</si>
  <si>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</si>
  <si>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</si>
  <si>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</si>
  <si>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</si>
  <si>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</si>
  <si>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</si>
  <si>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</si>
  <si>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</si>
  <si>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</si>
  <si>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</si>
  <si>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</si>
  <si>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</si>
  <si>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</si>
  <si>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</si>
  <si>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</si>
  <si>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</si>
  <si>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</si>
  <si>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</si>
  <si>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</si>
  <si>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</si>
  <si>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</si>
  <si>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</si>
  <si>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</si>
  <si>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</si>
  <si>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</si>
  <si>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</si>
  <si>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</si>
  <si>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</si>
  <si>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</si>
  <si>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</si>
  <si>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</si>
  <si>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</si>
  <si>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</si>
  <si>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</si>
  <si>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</si>
  <si>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</si>
  <si>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</si>
  <si>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</si>
  <si>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</si>
  <si>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</si>
  <si>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</si>
  <si>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</si>
  <si>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</si>
  <si>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</si>
  <si>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</si>
  <si>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</si>
  <si>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</si>
  <si>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</si>
  <si>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</si>
  <si>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</si>
  <si>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</si>
  <si>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</si>
  <si>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</si>
  <si>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</si>
  <si>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</si>
  <si>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</si>
  <si>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</si>
  <si>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</si>
  <si>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</si>
  <si>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</si>
  <si>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</si>
  <si>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</si>
  <si>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</si>
  <si>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</si>
  <si>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</si>
  <si>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</si>
  <si>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</si>
  <si>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</si>
  <si>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</si>
  <si>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</si>
  <si>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</si>
  <si>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</si>
  <si>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</si>
  <si>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</si>
  <si>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</si>
  <si>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</si>
  <si>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</si>
  <si>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</si>
  <si>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</si>
  <si>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</si>
  <si>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</si>
  <si>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</si>
  <si>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</si>
  <si>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</si>
  <si>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</si>
  <si>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</si>
  <si>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</si>
  <si>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</si>
  <si>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</si>
  <si>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</si>
  <si>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</si>
  <si>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</si>
  <si>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</si>
  <si>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</si>
  <si>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</si>
  <si>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</si>
  <si>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</si>
  <si>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</si>
  <si>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</si>
  <si>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</si>
  <si>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</si>
  <si>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</si>
  <si>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</si>
  <si>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</si>
  <si>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</si>
  <si>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</si>
  <si>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</si>
  <si>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</si>
  <si>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</si>
  <si>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</si>
  <si>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</si>
  <si>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</si>
  <si>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</si>
  <si>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</si>
  <si>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</si>
  <si>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</si>
  <si>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</si>
  <si>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</si>
  <si>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</si>
  <si>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</si>
  <si>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</si>
  <si>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</si>
  <si>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</si>
  <si>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</si>
  <si>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</si>
  <si>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</si>
  <si>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</si>
  <si>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</si>
  <si>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</si>
  <si>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</si>
  <si>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</si>
  <si>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</si>
  <si>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</si>
  <si>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</si>
  <si>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</si>
  <si>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</si>
  <si>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</si>
  <si>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</si>
  <si>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</si>
  <si>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</si>
  <si>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</si>
  <si>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</si>
  <si>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</si>
  <si>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</si>
  <si>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</si>
  <si>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</si>
  <si>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</si>
  <si>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</si>
  <si>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</si>
  <si>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</si>
  <si>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</si>
  <si>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</si>
  <si>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</si>
  <si>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</si>
  <si>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</si>
  <si>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</si>
  <si>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</si>
  <si>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</si>
  <si>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</si>
  <si>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</si>
  <si>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</si>
  <si>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</si>
  <si>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</si>
  <si>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</si>
  <si>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</si>
  <si>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</si>
  <si>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</si>
  <si>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</si>
  <si>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</si>
  <si>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</si>
  <si>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</si>
  <si>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</si>
  <si>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</si>
  <si>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</si>
  <si>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</si>
  <si>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</si>
  <si>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</si>
  <si>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</si>
  <si>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</si>
  <si>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</si>
  <si>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</si>
  <si>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</si>
  <si>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</si>
  <si>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</si>
  <si>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</si>
  <si>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</si>
  <si>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</si>
  <si>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</si>
  <si>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</si>
  <si>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</si>
  <si>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</si>
  <si>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</si>
  <si>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</si>
  <si>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</si>
  <si>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</si>
  <si>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</si>
  <si>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</si>
  <si>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</si>
  <si>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</si>
  <si>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</si>
  <si>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</si>
  <si>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</si>
  <si>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</si>
  <si>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</si>
  <si>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</si>
  <si>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</si>
  <si>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</si>
  <si>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</si>
  <si>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</si>
  <si>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</si>
  <si>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</si>
  <si>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</si>
  <si>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</si>
  <si>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</si>
  <si>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</si>
  <si>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</si>
  <si>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</si>
  <si>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</si>
  <si>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</si>
  <si>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</si>
  <si>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</si>
  <si>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</si>
  <si>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</si>
  <si>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</si>
  <si>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</si>
  <si>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</si>
  <si>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</si>
  <si>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</si>
  <si>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</si>
  <si>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</si>
  <si>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</si>
  <si>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</si>
  <si>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</si>
  <si>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</si>
  <si>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</si>
  <si>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</si>
  <si>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</si>
  <si>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</si>
  <si>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</si>
  <si>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</si>
  <si>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</si>
  <si>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</si>
  <si>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</si>
  <si>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</si>
  <si>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</si>
  <si>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</si>
  <si>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</si>
  <si>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</si>
  <si>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</si>
  <si>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</si>
  <si>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</si>
  <si>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</si>
  <si>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</si>
  <si>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</si>
  <si>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</si>
  <si>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</si>
  <si>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</si>
  <si>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</si>
  <si>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</si>
  <si>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</si>
  <si>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</si>
  <si>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</si>
  <si>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</si>
  <si>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</si>
  <si>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</si>
  <si>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</si>
  <si>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</si>
  <si>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</si>
  <si>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</si>
  <si>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</si>
  <si>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</si>
  <si>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</si>
  <si>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</si>
  <si>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</si>
  <si>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</si>
  <si>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</si>
  <si>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</si>
  <si>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</si>
  <si>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</si>
  <si>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</si>
  <si>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</si>
  <si>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</si>
  <si>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</si>
  <si>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</si>
  <si>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</si>
  <si>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</si>
  <si>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</si>
  <si>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</si>
  <si>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</si>
  <si>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</si>
  <si>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</si>
  <si>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</si>
  <si>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</si>
  <si>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</si>
  <si>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</si>
  <si>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</si>
  <si>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</si>
  <si>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</si>
  <si>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</si>
  <si>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</si>
  <si>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</si>
  <si>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</si>
  <si>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</si>
  <si>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</si>
  <si>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</si>
  <si>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</si>
  <si>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</si>
  <si>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</si>
  <si>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</si>
  <si>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</si>
  <si>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</si>
  <si>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</si>
  <si>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</si>
  <si>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</si>
  <si>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</si>
  <si>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</si>
  <si>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</si>
  <si>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</si>
  <si>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</si>
  <si>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</si>
  <si>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</si>
  <si>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</si>
  <si>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</si>
  <si>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</si>
  <si>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</si>
  <si>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</si>
  <si>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</si>
  <si>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</si>
  <si>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</si>
  <si>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</si>
  <si>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</si>
  <si>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</si>
  <si>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</si>
  <si>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</si>
  <si>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</si>
  <si>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</si>
  <si>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</si>
  <si>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</si>
  <si>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</si>
  <si>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</si>
  <si>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</si>
  <si>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</si>
  <si>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</si>
  <si>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</si>
  <si>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</si>
  <si>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</si>
  <si>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</si>
  <si>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</si>
  <si>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</si>
  <si>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</si>
  <si>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</si>
  <si>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</si>
  <si>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</si>
  <si>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</si>
  <si>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</si>
  <si>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</si>
  <si>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</si>
  <si>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</si>
  <si>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</si>
  <si>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</si>
  <si>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</si>
  <si>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</si>
  <si>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</si>
  <si>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</si>
  <si>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</si>
  <si>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</si>
  <si>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</si>
  <si>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</si>
  <si>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</si>
  <si>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</si>
  <si>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</si>
  <si>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</si>
  <si>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</si>
  <si>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</si>
  <si>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</si>
  <si>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</si>
  <si>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</si>
  <si>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</si>
  <si>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</si>
  <si>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</si>
  <si>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</si>
  <si>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</si>
  <si>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</si>
  <si>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</si>
  <si>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</si>
  <si>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</si>
  <si>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</si>
  <si>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</si>
  <si>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</si>
  <si>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</si>
  <si>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</si>
  <si>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</si>
  <si>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</si>
  <si>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</si>
  <si>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</si>
  <si>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</si>
  <si>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</si>
  <si>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</si>
  <si>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</si>
  <si>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</si>
  <si>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</si>
  <si>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</si>
  <si>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</si>
  <si>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</si>
  <si>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</si>
  <si>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</si>
  <si>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</si>
  <si>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</si>
  <si>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</si>
  <si>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</si>
  <si>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</si>
  <si>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</si>
  <si>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</si>
  <si>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</si>
  <si>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</si>
  <si>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</si>
  <si>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</si>
  <si>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</si>
  <si>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</si>
  <si>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</si>
  <si>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</si>
  <si>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</si>
  <si>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</si>
  <si>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</si>
  <si>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</si>
  <si>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</si>
  <si>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</si>
  <si>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</si>
  <si>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</si>
  <si>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</si>
  <si>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</si>
  <si>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</si>
  <si>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</si>
  <si>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</si>
  <si>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</si>
  <si>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</si>
  <si>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</si>
  <si>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</si>
  <si>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</si>
  <si>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</si>
  <si>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</si>
  <si>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</si>
  <si>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</si>
  <si>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</si>
  <si>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</si>
  <si>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</si>
  <si>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</si>
  <si>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</si>
  <si>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</si>
  <si>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</si>
  <si>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</si>
  <si>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</si>
  <si>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</si>
  <si>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</si>
  <si>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</si>
  <si>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</si>
  <si>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</si>
  <si>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</si>
  <si>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</si>
  <si>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</si>
  <si>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</si>
  <si>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</si>
  <si>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</si>
  <si>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</si>
  <si>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</si>
  <si>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</si>
  <si>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</si>
  <si>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</si>
  <si>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</si>
  <si>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</si>
  <si>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</si>
  <si>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</si>
  <si>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</si>
  <si>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</si>
  <si>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</si>
  <si>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</si>
  <si>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</si>
  <si>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</si>
  <si>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</si>
  <si>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</si>
  <si>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</si>
  <si>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</si>
  <si>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</si>
  <si>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</si>
  <si>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</si>
  <si>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</si>
  <si>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</si>
  <si>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</si>
  <si>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</si>
  <si>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</si>
  <si>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</si>
  <si>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</si>
  <si>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</si>
  <si>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</si>
  <si>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</si>
  <si>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</si>
  <si>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</si>
  <si>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</si>
  <si>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</si>
  <si>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</si>
  <si>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</si>
  <si>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</si>
  <si>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</si>
  <si>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</si>
  <si>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</si>
  <si>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</si>
  <si>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</si>
  <si>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</si>
  <si>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</si>
  <si>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</si>
  <si>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</si>
  <si>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</si>
  <si>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</si>
  <si>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</si>
  <si>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</si>
  <si>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</si>
  <si>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</si>
  <si>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</si>
  <si>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</si>
  <si>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</si>
  <si>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</si>
  <si>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</si>
  <si>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</si>
  <si>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</si>
  <si>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</si>
  <si>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</si>
  <si>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</si>
  <si>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</si>
  <si>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</si>
  <si>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</si>
  <si>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</si>
  <si>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</si>
  <si>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</si>
  <si>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</si>
  <si>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</si>
  <si>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</si>
  <si>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</si>
  <si>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</si>
  <si>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</si>
  <si>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</si>
  <si>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</si>
  <si>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</si>
  <si>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</si>
  <si>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</si>
  <si>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</si>
  <si>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</si>
  <si>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</si>
  <si>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</si>
  <si>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</si>
  <si>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</si>
  <si>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</si>
  <si>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</si>
  <si>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</si>
  <si>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</si>
  <si>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</si>
  <si>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</si>
  <si>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</si>
  <si>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</si>
  <si>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</si>
  <si>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</si>
  <si>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</si>
  <si>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</si>
  <si>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</si>
  <si>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</si>
  <si>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</si>
  <si>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</si>
  <si>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</si>
  <si>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</si>
  <si>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</si>
  <si>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</si>
  <si>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</si>
  <si>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</si>
  <si>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</si>
  <si>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</si>
  <si>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</si>
  <si>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</si>
  <si>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</si>
  <si>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</si>
  <si>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</si>
  <si>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</si>
  <si>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</si>
  <si>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</si>
  <si>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</si>
  <si>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</si>
  <si>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</si>
  <si>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</si>
  <si>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</si>
  <si>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</si>
  <si>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</si>
  <si>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</si>
  <si>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</si>
  <si>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</si>
  <si>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</si>
  <si>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</si>
  <si>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</si>
  <si>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</si>
  <si>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</si>
  <si>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</si>
  <si>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</si>
  <si>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</si>
  <si>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</si>
  <si>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</si>
  <si>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</si>
  <si>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</si>
  <si>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</si>
  <si>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</si>
  <si>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</si>
  <si>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</si>
  <si>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</si>
  <si>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</si>
  <si>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</si>
  <si>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</si>
  <si>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</si>
  <si>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</si>
  <si>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</si>
  <si>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</si>
  <si>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</si>
  <si>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</si>
  <si>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</si>
  <si>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</si>
  <si>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</si>
  <si>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</si>
  <si>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</si>
  <si>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</si>
  <si>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</si>
  <si>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</si>
  <si>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</si>
  <si>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</si>
  <si>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</si>
  <si>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</si>
  <si>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</si>
  <si>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</si>
  <si>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</si>
  <si>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</si>
  <si>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</si>
  <si>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</si>
  <si>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</si>
  <si>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</si>
  <si>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</si>
  <si>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</si>
  <si>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</si>
  <si>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</si>
  <si>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</si>
  <si>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</si>
  <si>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</si>
  <si>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</si>
  <si>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</si>
  <si>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</si>
  <si>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</si>
  <si>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</si>
  <si>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</si>
  <si>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</si>
  <si>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</si>
  <si>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</si>
  <si>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</si>
  <si>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</si>
  <si>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</si>
  <si>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</si>
  <si>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</si>
  <si>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</si>
  <si>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</si>
  <si>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</si>
  <si>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</si>
  <si>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</si>
  <si>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</si>
  <si>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</si>
  <si>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</si>
  <si>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</si>
  <si>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</si>
  <si>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</si>
  <si>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</si>
  <si>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</si>
  <si>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</si>
  <si>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</si>
  <si>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</si>
  <si>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</si>
  <si>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</si>
  <si>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</si>
  <si>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</si>
  <si>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</si>
  <si>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</si>
  <si>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</si>
  <si>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</si>
  <si>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</si>
  <si>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</si>
  <si>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</si>
  <si>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</si>
  <si>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</si>
  <si>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</si>
  <si>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</si>
  <si>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</si>
  <si>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</si>
  <si>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</si>
  <si>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</si>
  <si>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</si>
  <si>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</si>
  <si>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</si>
  <si>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</si>
  <si>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</si>
  <si>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</si>
  <si>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</si>
  <si>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</si>
  <si>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</si>
  <si>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</si>
  <si>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</si>
  <si>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</si>
  <si>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</si>
  <si>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</si>
  <si>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</si>
  <si>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</si>
  <si>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</si>
  <si>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</si>
  <si>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</si>
  <si>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</si>
  <si>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</si>
  <si>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</si>
  <si>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</si>
  <si>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</si>
  <si>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</si>
  <si>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</si>
  <si>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</si>
  <si>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</si>
  <si>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</si>
  <si>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</si>
  <si>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</si>
  <si>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</si>
  <si>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</si>
  <si>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</si>
  <si>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</si>
  <si>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</si>
  <si>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</si>
  <si>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</si>
  <si>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</si>
  <si>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</si>
  <si>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</si>
  <si>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</si>
  <si>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</si>
  <si>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</si>
  <si>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</si>
  <si>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</si>
  <si>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</si>
  <si>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</si>
  <si>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</si>
  <si>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</si>
  <si>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</si>
  <si>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</si>
  <si>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</si>
  <si>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</si>
  <si>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</si>
  <si>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</si>
  <si>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</si>
  <si>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</si>
  <si>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</si>
  <si>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</si>
  <si>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</si>
  <si>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</si>
  <si>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</si>
  <si>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</si>
  <si>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</si>
  <si>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</si>
  <si>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</si>
  <si>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</si>
  <si>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</si>
  <si>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</si>
  <si>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</si>
  <si>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</si>
  <si>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</si>
  <si>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</si>
  <si>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</si>
  <si>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</si>
  <si>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</si>
  <si>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</si>
  <si>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</si>
  <si>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</si>
  <si>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</si>
  <si>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</si>
  <si>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</si>
  <si>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</si>
  <si>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</si>
  <si>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</si>
  <si>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</si>
  <si>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</si>
  <si>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</si>
  <si>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</si>
  <si>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</si>
  <si>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</si>
  <si>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</si>
  <si>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</si>
  <si>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</si>
  <si>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</si>
  <si>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</si>
  <si>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</si>
  <si>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</si>
  <si>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</si>
  <si>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</si>
  <si>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</si>
  <si>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</si>
  <si>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</si>
  <si>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</si>
  <si>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</si>
  <si>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</si>
  <si>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</si>
  <si>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</si>
  <si>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</si>
  <si>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</si>
  <si>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</si>
  <si>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</si>
  <si>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</si>
  <si>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</si>
  <si>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</si>
  <si>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</si>
  <si>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</si>
  <si>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</si>
  <si>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</si>
  <si>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</si>
  <si>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</si>
  <si>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</si>
  <si>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</si>
  <si>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</si>
  <si>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</si>
  <si>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</si>
  <si>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</si>
  <si>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</si>
  <si>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</si>
  <si>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</si>
  <si>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</si>
  <si>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</si>
  <si>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</si>
  <si>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</si>
  <si>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</si>
  <si>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</si>
  <si>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</si>
  <si>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</si>
  <si>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</si>
  <si>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</si>
  <si>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</si>
  <si>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</si>
  <si>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</si>
  <si>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</si>
  <si>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</si>
  <si>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</si>
  <si>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</si>
  <si>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</si>
  <si>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</si>
  <si>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</si>
  <si>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</si>
  <si>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</si>
  <si>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</si>
  <si>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</si>
  <si>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</si>
  <si>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</si>
  <si>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</si>
  <si>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</si>
  <si>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</si>
  <si>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</si>
  <si>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</si>
  <si>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</si>
  <si>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</si>
  <si>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</si>
  <si>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</si>
  <si>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</si>
  <si>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</si>
  <si>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</si>
  <si>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</si>
  <si>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</si>
  <si>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</si>
  <si>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</si>
  <si>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</si>
  <si>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</si>
  <si>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</si>
  <si>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</si>
  <si>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</si>
  <si>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</si>
  <si>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</si>
  <si>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</si>
  <si>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</si>
  <si>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</si>
  <si>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</si>
  <si>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</si>
  <si>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</si>
  <si>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</si>
  <si>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</si>
  <si>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</si>
  <si>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</si>
  <si>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</si>
  <si>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</si>
  <si>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</si>
  <si>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</si>
  <si>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</si>
  <si>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</si>
  <si>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</si>
  <si>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</si>
  <si>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</si>
  <si>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</si>
  <si>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</si>
  <si>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</si>
  <si>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</si>
  <si>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</si>
  <si>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</si>
  <si>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</si>
  <si>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</si>
  <si>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</si>
  <si>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</si>
  <si>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</si>
  <si>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</si>
  <si>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</si>
  <si>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</si>
  <si>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</si>
  <si>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</si>
  <si>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</si>
  <si>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</si>
  <si>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</si>
  <si>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</si>
  <si>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</si>
  <si>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</si>
  <si>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</si>
  <si>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</si>
  <si>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</si>
  <si>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</si>
  <si>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</si>
  <si>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</si>
  <si>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</si>
  <si>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</si>
  <si>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</si>
  <si>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</si>
  <si>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</si>
  <si>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</si>
  <si>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</si>
  <si>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</si>
  <si>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</si>
  <si>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</si>
  <si>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</si>
  <si>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</si>
  <si>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</si>
  <si>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</si>
  <si>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</si>
  <si>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</si>
  <si>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</si>
  <si>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</si>
  <si>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</si>
  <si>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</si>
  <si>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</si>
  <si>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</si>
  <si>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</si>
  <si>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</si>
  <si>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</si>
  <si>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</si>
  <si>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</si>
  <si>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</si>
  <si>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</si>
  <si>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</si>
  <si>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</si>
  <si>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</si>
  <si>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</si>
  <si>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</si>
  <si>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</si>
  <si>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</si>
  <si>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</si>
  <si>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</si>
  <si>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</si>
  <si>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</si>
  <si>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</si>
  <si>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</si>
  <si>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</si>
  <si>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</si>
  <si>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</si>
  <si>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</si>
  <si>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</si>
  <si>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</si>
  <si>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</si>
  <si>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</si>
  <si>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</si>
  <si>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</si>
  <si>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</si>
  <si>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</si>
  <si>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</si>
  <si>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</si>
  <si>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</si>
  <si>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</si>
  <si>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</si>
  <si>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</si>
  <si>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</si>
  <si>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</si>
  <si>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</si>
  <si>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</si>
  <si>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</si>
  <si>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</si>
  <si>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</si>
  <si>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</si>
  <si>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</si>
  <si>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</si>
  <si>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</si>
  <si>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</si>
  <si>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</si>
  <si>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</si>
  <si>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</si>
  <si>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</si>
  <si>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</si>
  <si>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</si>
  <si>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</si>
  <si>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</si>
  <si>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</si>
  <si>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</si>
  <si>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</si>
  <si>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</si>
  <si>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</si>
  <si>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</si>
  <si>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</si>
  <si>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</si>
  <si>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</si>
  <si>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</si>
  <si>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</si>
  <si>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</si>
  <si>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</si>
  <si>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</si>
  <si>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</si>
  <si>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</si>
  <si>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</si>
  <si>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</si>
  <si>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</si>
  <si>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</si>
  <si>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</si>
  <si>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</si>
  <si>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</si>
  <si>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</si>
  <si>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</si>
  <si>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</si>
  <si>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</si>
  <si>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</si>
  <si>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</si>
  <si>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</si>
  <si>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</si>
  <si>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</si>
  <si>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</si>
  <si>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</si>
  <si>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</si>
  <si>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</si>
  <si>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</si>
  <si>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</si>
  <si>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</si>
  <si>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</si>
  <si>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</si>
  <si>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</si>
  <si>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</si>
  <si>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</si>
  <si>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</si>
  <si>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</si>
  <si>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</si>
  <si>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</si>
  <si>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</si>
  <si>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</si>
  <si>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</si>
  <si>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</si>
  <si>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</si>
  <si>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</si>
  <si>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</si>
  <si>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</si>
  <si>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</si>
  <si>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</si>
  <si>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</si>
  <si>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</si>
  <si>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</si>
  <si>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</si>
  <si>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</si>
  <si>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</si>
  <si>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</si>
  <si>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</si>
  <si>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</si>
  <si>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</si>
  <si>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</si>
  <si>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</si>
  <si>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</si>
  <si>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</si>
  <si>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</si>
  <si>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</si>
  <si>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</si>
  <si>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</si>
  <si>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</si>
  <si>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</si>
  <si>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</si>
  <si>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</si>
  <si>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</si>
  <si>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</si>
  <si>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</si>
  <si>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</si>
  <si>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</si>
  <si>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</si>
  <si>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</si>
  <si>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</si>
  <si>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</si>
  <si>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</si>
  <si>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</si>
  <si>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</si>
  <si>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</si>
  <si>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</si>
  <si>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</si>
  <si>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</si>
  <si>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</si>
  <si>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</si>
  <si>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</si>
  <si>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</si>
  <si>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</si>
  <si>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</si>
  <si>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</si>
  <si>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</si>
  <si>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</si>
  <si>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</si>
  <si>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</si>
  <si>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</si>
  <si>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</si>
  <si>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</si>
  <si>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</si>
  <si>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</si>
  <si>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</si>
  <si>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</si>
  <si>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</si>
  <si>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</si>
  <si>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</si>
  <si>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</si>
  <si>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</si>
  <si>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</si>
  <si>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</si>
  <si>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</si>
  <si>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</si>
  <si>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</si>
  <si>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</si>
  <si>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</si>
  <si>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</si>
  <si>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</si>
  <si>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</si>
  <si>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</si>
  <si>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</si>
  <si>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</si>
  <si>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</si>
  <si>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</si>
  <si>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</si>
  <si>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</si>
  <si>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</si>
  <si>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</si>
  <si>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</si>
  <si>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</si>
  <si>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</si>
  <si>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</si>
  <si>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</si>
  <si>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</si>
  <si>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</si>
  <si>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</si>
  <si>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</si>
  <si>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</si>
  <si>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</si>
  <si>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</si>
  <si>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</si>
  <si>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</si>
  <si>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</si>
  <si>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</si>
  <si>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</si>
  <si>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</si>
  <si>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</si>
  <si>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</si>
  <si>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</si>
  <si>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</si>
  <si>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</si>
  <si>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</si>
  <si>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</si>
  <si>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</si>
  <si>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</si>
  <si>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</si>
  <si>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</si>
  <si>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</si>
  <si>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</si>
  <si>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</si>
  <si>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</si>
  <si>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</si>
  <si>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</si>
  <si>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</si>
  <si>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</si>
  <si>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</si>
  <si>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</si>
  <si>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</si>
  <si>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</si>
  <si>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</si>
  <si>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</si>
  <si>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</si>
  <si>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</si>
  <si>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</si>
  <si>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</si>
  <si>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</si>
  <si>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</si>
  <si>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</si>
  <si>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</si>
  <si>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</si>
  <si>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</si>
  <si>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</si>
  <si>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</si>
  <si>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</si>
  <si>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</si>
  <si>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</si>
  <si>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</si>
  <si>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</si>
  <si>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</si>
  <si>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</si>
  <si>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</si>
  <si>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</si>
  <si>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</si>
  <si>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</si>
  <si>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</si>
  <si>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</si>
  <si>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</si>
  <si>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</si>
  <si>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</si>
  <si>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</si>
  <si>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</si>
  <si>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</si>
  <si>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</si>
  <si>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</si>
  <si>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</si>
  <si>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</si>
  <si>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</si>
  <si>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</si>
  <si>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</si>
  <si>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</si>
  <si>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</si>
  <si>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</si>
  <si>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</si>
  <si>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</si>
  <si>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</si>
  <si>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</si>
  <si>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</si>
  <si>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</si>
  <si>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</si>
  <si>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</si>
  <si>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</si>
  <si>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</si>
  <si>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</si>
  <si>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</si>
  <si>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</si>
  <si>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</si>
  <si>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</si>
  <si>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</si>
  <si>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</si>
  <si>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</si>
  <si>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</si>
  <si>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</si>
  <si>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</si>
  <si>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</si>
  <si>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</si>
  <si>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</si>
  <si>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</si>
  <si>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</si>
  <si>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</si>
  <si>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</si>
  <si>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</si>
  <si>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</si>
  <si>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</si>
  <si>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</si>
  <si>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</si>
  <si>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</si>
  <si>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</si>
  <si>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</si>
  <si>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</si>
  <si>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</si>
  <si>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</si>
  <si>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</si>
  <si>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</si>
  <si>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</si>
  <si>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</si>
  <si>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</si>
  <si>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</si>
  <si>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</si>
  <si>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</si>
  <si>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</si>
  <si>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</si>
  <si>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</si>
  <si>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</si>
  <si>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</si>
  <si>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</si>
  <si>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</si>
  <si>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</si>
  <si>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</si>
  <si>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</si>
  <si>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</si>
  <si>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</si>
  <si>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</si>
  <si>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</si>
  <si>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</si>
  <si>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</si>
  <si>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</si>
  <si>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</si>
  <si>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</si>
  <si>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</si>
  <si>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</si>
  <si>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</si>
  <si>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</si>
  <si>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</si>
  <si>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</si>
  <si>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</si>
  <si>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</si>
  <si>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</si>
  <si>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</si>
  <si>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</si>
  <si>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</si>
  <si>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</si>
  <si>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</si>
  <si>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</si>
  <si>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</si>
  <si>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</si>
  <si>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</si>
  <si>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</si>
  <si>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</si>
  <si>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</si>
  <si>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</si>
  <si>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</si>
  <si>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</si>
  <si>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</si>
  <si>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</si>
  <si>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</si>
  <si>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</si>
  <si>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</si>
  <si>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</si>
  <si>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</si>
  <si>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</si>
  <si>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</si>
  <si>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</si>
  <si>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</si>
  <si>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</si>
  <si>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</si>
  <si>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</si>
  <si>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</si>
  <si>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</si>
  <si>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</si>
  <si>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</si>
  <si>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</si>
  <si>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</si>
  <si>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</si>
  <si>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</si>
  <si>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</si>
  <si>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</si>
  <si>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</si>
  <si>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</si>
  <si>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</si>
  <si>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</si>
  <si>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</si>
  <si>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</si>
  <si>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</si>
  <si>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</si>
  <si>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</si>
  <si>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</si>
  <si>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</si>
  <si>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</si>
  <si>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</si>
  <si>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</si>
  <si>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</si>
  <si>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</si>
  <si>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</si>
  <si>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</si>
  <si>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</si>
  <si>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</si>
  <si>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</si>
  <si>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</si>
  <si>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</si>
  <si>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</si>
  <si>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</si>
  <si>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</si>
  <si>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</si>
  <si>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</si>
  <si>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</si>
  <si>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</si>
  <si>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</si>
  <si>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</si>
  <si>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</si>
  <si>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</si>
  <si>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</si>
  <si>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</si>
  <si>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</si>
  <si>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</si>
  <si>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</si>
  <si>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</si>
  <si>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</si>
  <si>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</si>
  <si>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</si>
  <si>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</si>
  <si>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</si>
  <si>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</si>
  <si>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</si>
  <si>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</si>
  <si>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</si>
  <si>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</si>
  <si>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</si>
  <si>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</si>
  <si>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</si>
  <si>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</si>
  <si>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</si>
  <si>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</si>
  <si>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</si>
  <si>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</si>
  <si>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</si>
  <si>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</si>
  <si>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</si>
  <si>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</si>
  <si>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</si>
  <si>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</si>
  <si>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</si>
  <si>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</si>
  <si>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</si>
  <si>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</si>
  <si>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</si>
  <si>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</si>
  <si>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</si>
  <si>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</si>
  <si>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</si>
  <si>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</si>
  <si>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</si>
  <si>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</si>
  <si>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</si>
  <si>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</si>
  <si>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</si>
  <si>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</si>
  <si>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</si>
  <si>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</si>
  <si>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</si>
  <si>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</si>
  <si>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</si>
  <si>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</si>
  <si>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</si>
  <si>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</si>
  <si>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</si>
  <si>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</si>
  <si>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</si>
  <si>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</si>
  <si>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</si>
  <si>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</si>
  <si>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</si>
  <si>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</si>
  <si>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</si>
  <si>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</si>
  <si>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</si>
  <si>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</si>
  <si>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</si>
  <si>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</si>
  <si>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</si>
  <si>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</si>
  <si>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</si>
  <si>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</si>
  <si>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</si>
  <si>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</si>
  <si>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</si>
  <si>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</si>
  <si>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</si>
  <si>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</si>
  <si>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</si>
  <si>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</si>
  <si>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</si>
  <si>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</si>
  <si>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</si>
  <si>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</si>
  <si>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</si>
  <si>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</si>
  <si>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</si>
  <si>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</si>
  <si>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</si>
  <si>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</si>
  <si>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</si>
  <si>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</si>
  <si>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</si>
  <si>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</si>
  <si>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</si>
  <si>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</si>
  <si>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</si>
  <si>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</si>
  <si>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</si>
  <si>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</si>
  <si>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</si>
  <si>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</si>
  <si>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</si>
  <si>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</si>
  <si>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</si>
  <si>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</si>
  <si>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</si>
  <si>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</si>
  <si>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</si>
  <si>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</si>
  <si>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</si>
  <si>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</si>
  <si>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</si>
  <si>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</si>
  <si>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</si>
  <si>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</si>
  <si>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</si>
  <si>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</si>
  <si>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</si>
  <si>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</si>
  <si>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</si>
  <si>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</si>
  <si>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</si>
  <si>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</si>
  <si>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</si>
  <si>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</si>
  <si>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</si>
  <si>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</si>
  <si>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</si>
  <si>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</si>
  <si>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</si>
  <si>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</si>
  <si>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</si>
  <si>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</si>
  <si>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</si>
  <si>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</si>
  <si>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</si>
  <si>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</si>
  <si>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</si>
  <si>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</si>
  <si>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</si>
  <si>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</si>
  <si>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</si>
  <si>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</si>
  <si>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</si>
  <si>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</si>
  <si>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</si>
  <si>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</si>
  <si>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</si>
  <si>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</si>
  <si>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</si>
  <si>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</si>
  <si>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</si>
  <si>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</si>
  <si>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</si>
  <si>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</si>
  <si>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</si>
  <si>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</si>
  <si>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</si>
  <si>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</si>
  <si>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</si>
  <si>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</si>
  <si>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</si>
  <si>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</si>
  <si>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</si>
  <si>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</si>
  <si>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</si>
  <si>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</si>
  <si>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</si>
  <si>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</si>
  <si>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</si>
  <si>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</si>
  <si>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</si>
  <si>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</si>
  <si>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</si>
  <si>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</si>
  <si>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</si>
  <si>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</si>
  <si>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</si>
  <si>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</si>
  <si>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</si>
  <si>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</si>
  <si>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</si>
  <si>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</si>
  <si>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</si>
  <si>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</si>
  <si>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</si>
  <si>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</si>
  <si>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</si>
  <si>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</si>
  <si>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</si>
  <si>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</si>
  <si>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</si>
  <si>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</si>
  <si>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</si>
  <si>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</si>
  <si>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</si>
  <si>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</si>
  <si>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</si>
  <si>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</si>
  <si>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</si>
  <si>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</si>
  <si>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</si>
  <si>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</si>
  <si>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</si>
  <si>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</si>
  <si>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</si>
  <si>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</si>
  <si>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</si>
  <si>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</si>
  <si>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</si>
  <si>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</si>
  <si>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</si>
  <si>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</si>
  <si>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</si>
  <si>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</si>
  <si>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</si>
  <si>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</si>
  <si>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</si>
  <si>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</si>
  <si>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</si>
  <si>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</si>
  <si>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</si>
  <si>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</si>
  <si>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</si>
  <si>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</si>
  <si>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</si>
  <si>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</si>
  <si>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</si>
  <si>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</si>
  <si>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</si>
  <si>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</si>
  <si>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</si>
  <si>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</si>
  <si>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</si>
  <si>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</si>
  <si>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</si>
  <si>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</si>
  <si>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</si>
  <si>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</si>
  <si>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</si>
  <si>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</si>
  <si>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</si>
  <si>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</si>
  <si>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</si>
  <si>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</si>
  <si>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</si>
  <si>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</si>
  <si>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</si>
  <si>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</si>
  <si>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</si>
  <si>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</si>
  <si>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</si>
  <si>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</si>
  <si>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</si>
  <si>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</si>
  <si>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</si>
  <si>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</si>
  <si>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</si>
  <si>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</si>
  <si>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</si>
  <si>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</si>
  <si>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</si>
  <si>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</si>
  <si>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</si>
  <si>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</si>
  <si>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</si>
  <si>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</si>
  <si>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</si>
  <si>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</si>
  <si>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</si>
  <si>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</si>
  <si>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</si>
  <si>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</si>
  <si>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</si>
  <si>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</si>
  <si>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</si>
  <si>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</si>
  <si>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</si>
  <si>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</si>
  <si>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</si>
  <si>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</si>
  <si>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</si>
  <si>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</si>
  <si>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</si>
  <si>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</si>
  <si>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</si>
  <si>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</si>
  <si>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</si>
  <si>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</si>
  <si>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</si>
  <si>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</si>
  <si>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</si>
  <si>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</si>
  <si>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</si>
  <si>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</si>
  <si>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</si>
  <si>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</si>
  <si>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</si>
  <si>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</si>
  <si>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</si>
  <si>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</si>
  <si>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</si>
  <si>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</si>
  <si>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</si>
  <si>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</si>
  <si>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</si>
  <si>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</si>
  <si>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</si>
  <si>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</si>
  <si>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</si>
  <si>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</si>
  <si>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</si>
  <si>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</si>
  <si>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</si>
  <si>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</si>
  <si>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</si>
  <si>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</si>
  <si>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</si>
  <si>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</si>
  <si>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</si>
  <si>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</si>
  <si>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</si>
  <si>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</si>
  <si>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</si>
  <si>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</si>
  <si>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</si>
  <si>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</si>
  <si>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</si>
  <si>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</si>
  <si>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</si>
  <si>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</si>
  <si>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</si>
  <si>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</si>
  <si>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</si>
  <si>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</si>
  <si>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</si>
  <si>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</si>
  <si>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</si>
  <si>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</si>
  <si>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</si>
  <si>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</si>
  <si>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</si>
  <si>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</si>
  <si>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</si>
  <si>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</si>
  <si>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</si>
  <si>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</si>
  <si>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</si>
  <si>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</si>
  <si>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</si>
  <si>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</si>
  <si>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</si>
  <si>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</si>
  <si>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</si>
  <si>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</si>
  <si>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</si>
  <si>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</si>
  <si>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</si>
  <si>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</si>
  <si>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</si>
  <si>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</si>
  <si>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</si>
  <si>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</si>
  <si>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</si>
  <si>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</si>
  <si>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</si>
  <si>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</si>
  <si>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</si>
  <si>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</si>
  <si>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</si>
  <si>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</si>
  <si>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</si>
  <si>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</si>
  <si>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</si>
  <si>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</si>
  <si>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</si>
  <si>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</si>
  <si>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</si>
  <si>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</si>
  <si>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</si>
  <si>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</si>
  <si>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</si>
  <si>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</si>
  <si>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</si>
  <si>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</si>
  <si>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</si>
  <si>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</si>
  <si>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</si>
  <si>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</si>
  <si>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</si>
  <si>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</si>
  <si>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</si>
  <si>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</si>
  <si>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</si>
  <si>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</si>
  <si>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</si>
  <si>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</si>
  <si>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</si>
  <si>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</si>
  <si>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</si>
  <si>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</si>
  <si>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</si>
  <si>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</si>
  <si>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</si>
  <si>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</si>
  <si>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</si>
  <si>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</si>
  <si>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</si>
  <si>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</si>
  <si>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</si>
  <si>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</si>
  <si>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</si>
  <si>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</si>
  <si>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</si>
  <si>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</si>
  <si>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</si>
  <si>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</si>
  <si>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</si>
  <si>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</si>
  <si>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</si>
  <si>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</si>
  <si>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</si>
  <si>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</si>
  <si>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</si>
  <si>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</si>
  <si>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</si>
  <si>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</si>
  <si>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</si>
  <si>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</si>
  <si>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</si>
  <si>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</si>
  <si>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</si>
  <si>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</si>
  <si>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</si>
  <si>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</si>
  <si>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</si>
  <si>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</si>
  <si>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</si>
  <si>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</si>
  <si>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</si>
  <si>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</si>
  <si>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</si>
  <si>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</si>
  <si>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</si>
  <si>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</si>
  <si>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</si>
  <si>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</si>
  <si>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</si>
  <si>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</si>
  <si>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</si>
  <si>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</si>
  <si>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</si>
  <si>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</si>
  <si>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</si>
  <si>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</si>
  <si>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</si>
  <si>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</si>
  <si>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</si>
  <si>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</si>
  <si>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</si>
  <si>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</si>
  <si>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</si>
  <si>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</si>
  <si>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</si>
  <si>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</si>
  <si>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</si>
  <si>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</si>
  <si>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</si>
  <si>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</si>
  <si>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</si>
  <si>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</si>
  <si>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</si>
  <si>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</si>
  <si>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</si>
  <si>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</si>
  <si>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</si>
  <si>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</si>
  <si>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</si>
  <si>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</si>
  <si>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</si>
  <si>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</si>
  <si>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</si>
  <si>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</si>
  <si>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</si>
  <si>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</si>
  <si>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</si>
  <si>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</si>
  <si>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</si>
  <si>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</si>
  <si>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</si>
  <si>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</si>
  <si>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</si>
  <si>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</si>
  <si>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</si>
  <si>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</si>
  <si>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</si>
  <si>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</si>
  <si>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</si>
  <si>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</si>
  <si>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</si>
  <si>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</si>
  <si>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</si>
  <si>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</si>
  <si>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</si>
  <si>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</si>
  <si>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</si>
  <si>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</si>
  <si>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</si>
  <si>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</si>
  <si>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</si>
  <si>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</si>
  <si>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</si>
  <si>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</si>
  <si>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</si>
  <si>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</si>
  <si>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</si>
  <si>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</si>
  <si>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</si>
  <si>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</si>
  <si>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</si>
  <si>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</si>
  <si>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</si>
  <si>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</si>
  <si>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</si>
  <si>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</si>
  <si>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</si>
  <si>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</si>
  <si>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</si>
  <si>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</si>
  <si>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</si>
  <si>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</si>
  <si>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</si>
  <si>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</si>
  <si>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</si>
  <si>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</si>
  <si>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</si>
  <si>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</si>
  <si>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</si>
  <si>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</si>
  <si>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</si>
  <si>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</si>
  <si>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</si>
  <si>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</si>
  <si>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</si>
  <si>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</si>
  <si>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</si>
  <si>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</si>
  <si>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</si>
  <si>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</si>
  <si>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</si>
  <si>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</si>
  <si>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</si>
  <si>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</si>
  <si>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</si>
  <si>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</si>
  <si>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</si>
  <si>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</si>
  <si>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</si>
  <si>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</si>
  <si>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</si>
  <si>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</si>
  <si>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</si>
  <si>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</si>
  <si>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</si>
  <si>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</si>
  <si>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</si>
  <si>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</si>
  <si>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</si>
  <si>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</si>
  <si>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</si>
  <si>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</si>
  <si>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</si>
  <si>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</si>
  <si>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</si>
  <si>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</si>
  <si>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</si>
  <si>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</si>
  <si>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</si>
  <si>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</si>
  <si>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</si>
  <si>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</si>
  <si>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</si>
  <si>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</si>
  <si>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</si>
  <si>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</si>
  <si>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</si>
  <si>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</si>
  <si>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</si>
  <si>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</si>
  <si>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</si>
  <si>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</si>
  <si>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</si>
  <si>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</si>
  <si>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</si>
  <si>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</si>
  <si>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</si>
  <si>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</si>
  <si>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</si>
  <si>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</si>
  <si>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</si>
  <si>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</si>
  <si>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</si>
  <si>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</si>
  <si>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</si>
  <si>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</si>
  <si>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</si>
  <si>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</si>
  <si>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</si>
  <si>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</si>
  <si>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</si>
  <si>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</si>
  <si>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</si>
  <si>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</si>
  <si>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</si>
  <si>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</si>
  <si>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</si>
  <si>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</si>
  <si>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</si>
  <si>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</si>
  <si>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</si>
  <si>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</si>
  <si>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</si>
  <si>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</si>
  <si>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</si>
  <si>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</si>
  <si>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</si>
  <si>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</si>
  <si>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</si>
  <si>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</si>
  <si>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</si>
  <si>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</si>
  <si>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</si>
  <si>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</si>
  <si>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</si>
  <si>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</si>
  <si>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</si>
  <si>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</si>
  <si>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</si>
  <si>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</si>
  <si>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</si>
  <si>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</si>
  <si>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</si>
  <si>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</si>
  <si>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</si>
  <si>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</si>
  <si>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</si>
  <si>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</si>
  <si>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</si>
  <si>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</si>
  <si>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</si>
  <si>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</si>
  <si>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</si>
  <si>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</si>
  <si>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</si>
  <si>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</si>
  <si>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</si>
  <si>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</si>
  <si>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</si>
  <si>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</si>
  <si>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</si>
  <si>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</si>
  <si>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</si>
  <si>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</si>
  <si>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</si>
  <si>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</si>
  <si>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</si>
  <si>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</si>
  <si>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</si>
  <si>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</si>
  <si>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</si>
  <si>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</si>
  <si>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</si>
  <si>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</si>
  <si>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</si>
  <si>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</si>
  <si>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</si>
  <si>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</si>
  <si>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</si>
  <si>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</si>
  <si>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</si>
  <si>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</si>
  <si>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</si>
  <si>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</si>
  <si>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</si>
  <si>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</si>
  <si>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</si>
  <si>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</si>
  <si>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</si>
  <si>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</si>
  <si>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</si>
  <si>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</si>
  <si>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</si>
  <si>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</si>
  <si>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</si>
  <si>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</si>
  <si>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</si>
  <si>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</si>
  <si>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</si>
  <si>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</si>
  <si>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</si>
  <si>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</si>
  <si>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</si>
  <si>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</si>
  <si>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</si>
  <si>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</si>
  <si>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</si>
  <si>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</si>
  <si>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</si>
  <si>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</si>
  <si>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</si>
  <si>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</si>
  <si>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</si>
  <si>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</si>
  <si>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</si>
  <si>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</si>
  <si>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</si>
  <si>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</si>
  <si>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</si>
  <si>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</si>
  <si>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</si>
  <si>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</si>
  <si>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</si>
  <si>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</si>
  <si>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</si>
  <si>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</si>
  <si>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</si>
  <si>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</si>
  <si>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</si>
  <si>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</si>
  <si>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</si>
  <si>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</si>
  <si>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</si>
  <si>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</si>
  <si>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</si>
  <si>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</si>
  <si>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</si>
  <si>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</si>
  <si>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</si>
  <si>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</si>
  <si>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</si>
  <si>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</si>
  <si>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</si>
  <si>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</si>
  <si>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</si>
  <si>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</si>
  <si>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</si>
  <si>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</si>
  <si>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</si>
  <si>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</si>
  <si>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</si>
  <si>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</si>
  <si>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</si>
  <si>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</si>
  <si>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</si>
  <si>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</si>
  <si>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</si>
  <si>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</si>
  <si>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</si>
  <si>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</si>
  <si>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</si>
  <si>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</si>
  <si>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</si>
  <si>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</si>
  <si>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</si>
  <si>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</si>
  <si>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</si>
  <si>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</si>
  <si>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</si>
  <si>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</si>
  <si>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</si>
  <si>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</si>
  <si>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</si>
  <si>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</si>
  <si>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</si>
  <si>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</si>
  <si>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</si>
  <si>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</si>
  <si>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</si>
  <si>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</si>
  <si>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</si>
  <si>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</si>
  <si>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</si>
  <si>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</si>
  <si>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</si>
  <si>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</si>
  <si>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</si>
  <si>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</si>
  <si>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</si>
  <si>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</si>
  <si>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</si>
  <si>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</si>
  <si>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</si>
  <si>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</si>
  <si>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</si>
  <si>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</si>
  <si>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</si>
  <si>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</si>
  <si>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</si>
  <si>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</si>
  <si>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</si>
  <si>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</si>
  <si>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</si>
  <si>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</si>
  <si>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</si>
  <si>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</si>
  <si>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</si>
  <si>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</si>
  <si>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</si>
  <si>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</si>
  <si>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</si>
  <si>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</si>
  <si>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</si>
  <si>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</si>
  <si>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</si>
  <si>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</si>
  <si>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</si>
  <si>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</si>
  <si>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</si>
  <si>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</si>
  <si>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</si>
  <si>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</si>
  <si>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</si>
  <si>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</si>
  <si>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</si>
  <si>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</si>
  <si>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</si>
  <si>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</si>
  <si>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</si>
  <si>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</si>
  <si>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</si>
  <si>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</si>
  <si>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</si>
  <si>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</si>
  <si>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</si>
  <si>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</si>
  <si>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</si>
  <si>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</si>
  <si>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</si>
  <si>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</si>
  <si>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</si>
  <si>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</si>
  <si>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</si>
  <si>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</si>
  <si>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</si>
  <si>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</si>
  <si>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</si>
  <si>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</si>
  <si>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</si>
  <si>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</si>
  <si>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</si>
  <si>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</si>
  <si>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</si>
  <si>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</si>
  <si>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</si>
  <si>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</si>
  <si>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</si>
  <si>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</si>
  <si>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</si>
  <si>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</si>
  <si>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</si>
  <si>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</si>
  <si>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</si>
  <si>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</si>
  <si>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</si>
  <si>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</si>
  <si>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</si>
  <si>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</si>
  <si>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</si>
  <si>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</si>
  <si>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</si>
  <si>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</si>
  <si>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</si>
  <si>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</si>
  <si>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</si>
  <si>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</si>
  <si>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</si>
  <si>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</si>
  <si>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</si>
  <si>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</si>
  <si>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</si>
  <si>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</si>
  <si>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</si>
  <si>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</si>
  <si>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</si>
  <si>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</si>
  <si>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</si>
  <si>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</si>
  <si>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</si>
  <si>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</si>
  <si>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</si>
  <si>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</si>
  <si>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</si>
  <si>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</si>
  <si>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</si>
  <si>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</si>
  <si>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</si>
  <si>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</si>
  <si>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</si>
  <si>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</si>
  <si>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</si>
  <si>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</si>
  <si>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</si>
  <si>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</si>
  <si>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</si>
  <si>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</si>
  <si>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</si>
  <si>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</si>
  <si>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</si>
  <si>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</si>
  <si>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</si>
  <si>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</si>
  <si>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</si>
  <si>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</si>
  <si>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</si>
  <si>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</si>
  <si>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</si>
  <si>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</si>
  <si>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</si>
  <si>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</si>
  <si>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</si>
  <si>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</si>
  <si>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</si>
  <si>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</si>
  <si>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</si>
  <si>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</si>
  <si>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</si>
  <si>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</si>
  <si>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</si>
  <si>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</si>
  <si>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</si>
  <si>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</si>
  <si>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</si>
  <si>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</si>
  <si>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</si>
  <si>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</si>
  <si>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</si>
  <si>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</si>
  <si>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</si>
  <si>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</si>
  <si>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</si>
  <si>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</si>
  <si>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</si>
  <si>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</si>
  <si>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</si>
  <si>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</si>
  <si>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</si>
  <si>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</si>
  <si>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</si>
  <si>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</si>
  <si>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</si>
  <si>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</si>
  <si>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</si>
  <si>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</si>
  <si>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</si>
  <si>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</si>
  <si>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</si>
  <si>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</si>
  <si>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</si>
  <si>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</si>
  <si>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</si>
  <si>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</si>
  <si>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</si>
  <si>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</si>
  <si>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</si>
  <si>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</si>
  <si>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</si>
  <si>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</si>
  <si>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</si>
  <si>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</si>
  <si>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</si>
  <si>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</si>
  <si>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</si>
  <si>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</si>
  <si>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</si>
  <si>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</si>
  <si>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</si>
  <si>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</si>
  <si>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</si>
  <si>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</si>
  <si>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</si>
  <si>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</si>
  <si>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</si>
  <si>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</si>
  <si>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</si>
  <si>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</si>
  <si>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</si>
  <si>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</si>
  <si>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</si>
  <si>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</si>
  <si>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</si>
  <si>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</si>
  <si>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</si>
  <si>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</si>
  <si>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</si>
  <si>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</si>
  <si>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</si>
  <si>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</si>
  <si>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</si>
  <si>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</si>
  <si>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</si>
  <si>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</si>
  <si>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</si>
  <si>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</si>
  <si>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</si>
  <si>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</si>
  <si>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</si>
  <si>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</si>
  <si>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</si>
  <si>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</si>
  <si>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</si>
  <si>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</si>
  <si>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</si>
  <si>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</si>
  <si>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</si>
  <si>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</si>
  <si>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</si>
  <si>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</si>
  <si>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</si>
  <si>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</si>
  <si>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</si>
  <si>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</si>
  <si>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</si>
  <si>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</si>
  <si>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</si>
  <si>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</si>
  <si>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</si>
  <si>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</si>
  <si>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</si>
  <si>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</si>
  <si>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</si>
  <si>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</si>
  <si>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</si>
  <si>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</si>
  <si>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</si>
  <si>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</si>
  <si>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</si>
  <si>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</si>
  <si>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</si>
  <si>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</si>
  <si>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</si>
  <si>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</si>
  <si>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</si>
  <si>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</si>
  <si>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</si>
  <si>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</si>
  <si>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</si>
  <si>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</si>
  <si>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</si>
  <si>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</si>
  <si>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</si>
  <si>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</si>
  <si>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</si>
  <si>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</si>
  <si>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</si>
  <si>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</si>
  <si>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</si>
  <si>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</si>
  <si>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</si>
  <si>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</si>
  <si>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</si>
  <si>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</si>
  <si>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</si>
  <si>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</si>
  <si>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</si>
  <si>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</si>
  <si>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</si>
  <si>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</si>
  <si>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</si>
  <si>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</si>
  <si>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</si>
  <si>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</si>
  <si>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</si>
  <si>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</si>
  <si>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</si>
  <si>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</si>
  <si>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</si>
  <si>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</si>
  <si>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</si>
  <si>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</si>
  <si>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</si>
  <si>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</si>
  <si>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</si>
  <si>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</si>
  <si>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</si>
  <si>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</si>
  <si>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</si>
  <si>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</si>
  <si>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</si>
  <si>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</si>
  <si>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</si>
  <si>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</si>
  <si>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</si>
  <si>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</si>
  <si>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</si>
  <si>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</si>
  <si>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</si>
  <si>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</si>
  <si>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</si>
  <si>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</si>
  <si>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</si>
  <si>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</si>
  <si>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</si>
  <si>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</si>
  <si>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</si>
  <si>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</si>
  <si>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</si>
  <si>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</si>
  <si>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</si>
  <si>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</si>
  <si>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</si>
  <si>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</si>
  <si>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</si>
  <si>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</si>
  <si>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</si>
  <si>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</si>
  <si>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</si>
  <si>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</si>
  <si>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</si>
  <si>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</si>
  <si>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</si>
  <si>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</si>
  <si>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</si>
  <si>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</si>
  <si>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</si>
  <si>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</si>
  <si>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</si>
  <si>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</si>
  <si>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</si>
  <si>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</si>
  <si>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</si>
  <si>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</si>
  <si>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</si>
  <si>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</si>
  <si>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</si>
  <si>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</si>
  <si>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</si>
  <si>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</si>
  <si>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</si>
  <si>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</si>
  <si>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</si>
  <si>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</si>
  <si>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</si>
  <si>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</si>
  <si>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</si>
  <si>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</si>
  <si>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</si>
  <si>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</si>
  <si>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</si>
  <si>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</si>
  <si>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</si>
  <si>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</si>
  <si>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</si>
  <si>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</si>
  <si>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</si>
  <si>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</si>
  <si>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</si>
  <si>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</si>
  <si>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</si>
  <si>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</si>
  <si>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</si>
  <si>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</si>
  <si>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</si>
  <si>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</si>
  <si>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</si>
  <si>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</si>
  <si>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</si>
  <si>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</si>
  <si>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</si>
  <si>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</si>
  <si>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</si>
  <si>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</si>
  <si>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</si>
  <si>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</si>
  <si>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</si>
  <si>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</si>
  <si>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</si>
  <si>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</si>
  <si>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</si>
  <si>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</si>
  <si>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</si>
  <si>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</si>
  <si>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</si>
  <si>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</si>
  <si>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</si>
  <si>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</si>
  <si>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</si>
  <si>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</si>
  <si>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</si>
  <si>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</si>
  <si>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</si>
  <si>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</si>
  <si>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</si>
  <si>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</si>
  <si>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</si>
  <si>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</si>
  <si>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</si>
  <si>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</si>
  <si>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</si>
  <si>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</si>
  <si>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</si>
  <si>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</si>
  <si>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</si>
  <si>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</si>
  <si>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</si>
  <si>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</si>
  <si>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</si>
  <si>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</si>
  <si>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</si>
  <si>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</si>
  <si>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</si>
  <si>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</si>
  <si>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</si>
  <si>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</si>
  <si>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</si>
  <si>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</si>
  <si>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</si>
  <si>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</si>
  <si>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</si>
  <si>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</si>
  <si>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</si>
  <si>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</si>
  <si>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</si>
  <si>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</si>
  <si>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</si>
  <si>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</si>
  <si>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</si>
  <si>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</si>
  <si>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</si>
  <si>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</si>
  <si>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</si>
  <si>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</si>
  <si>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</si>
  <si>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</si>
  <si>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</si>
  <si>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</si>
  <si>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</si>
  <si>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</si>
  <si>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</si>
  <si>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</si>
  <si>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</si>
  <si>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</si>
  <si>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</si>
  <si>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</si>
  <si>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</si>
  <si>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</si>
  <si>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</si>
  <si>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</si>
  <si>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</si>
  <si>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</si>
  <si>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</si>
  <si>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</si>
  <si>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</si>
  <si>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</si>
  <si>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</si>
  <si>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</si>
  <si>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</si>
  <si>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</si>
  <si>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</si>
  <si>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</si>
  <si>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</si>
  <si>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</si>
  <si>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</si>
  <si>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</si>
  <si>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</si>
  <si>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</si>
  <si>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</si>
  <si>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</si>
  <si>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</si>
  <si>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</si>
  <si>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</si>
  <si>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</si>
  <si>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</si>
  <si>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</si>
  <si>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</si>
  <si>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</si>
  <si>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</si>
  <si>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</si>
  <si>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</si>
  <si>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</si>
  <si>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</si>
  <si>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</si>
  <si>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</si>
  <si>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</si>
  <si>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</si>
  <si>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</si>
  <si>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</si>
  <si>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</si>
  <si>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</si>
  <si>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</si>
  <si>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</si>
  <si>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</si>
  <si>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</si>
  <si>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</si>
  <si>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</si>
  <si>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</si>
  <si>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</si>
  <si>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</si>
  <si>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</si>
  <si>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</si>
  <si>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</si>
  <si>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</si>
  <si>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</si>
  <si>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</si>
  <si>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</si>
  <si>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</si>
  <si>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</si>
  <si>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</si>
  <si>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</si>
  <si>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</si>
  <si>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</si>
  <si>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</si>
  <si>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</si>
  <si>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</si>
  <si>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</si>
  <si>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</si>
  <si>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</si>
  <si>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</si>
  <si>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</si>
  <si>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</si>
  <si>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</si>
  <si>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</si>
  <si>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</si>
  <si>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</si>
  <si>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</si>
  <si>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</si>
  <si>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</si>
  <si>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</si>
  <si>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</si>
  <si>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</si>
  <si>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</si>
  <si>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</si>
  <si>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</si>
  <si>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</si>
  <si>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</si>
  <si>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</si>
  <si>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</si>
  <si>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</si>
  <si>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</si>
  <si>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</si>
  <si>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</si>
  <si>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</si>
  <si>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</si>
  <si>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</si>
  <si>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</si>
  <si>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</si>
  <si>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</si>
  <si>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</si>
  <si>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</si>
  <si>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</si>
  <si>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</si>
  <si>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</si>
  <si>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</si>
  <si>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</si>
  <si>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</si>
  <si>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</si>
  <si>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</si>
  <si>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</si>
  <si>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</si>
  <si>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</si>
  <si>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</si>
  <si>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</si>
  <si>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</si>
  <si>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</si>
  <si>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</si>
  <si>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</si>
  <si>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</si>
  <si>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</si>
  <si>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</si>
  <si>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</si>
  <si>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</si>
  <si>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</si>
  <si>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</si>
  <si>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</si>
  <si>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</si>
  <si>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</si>
  <si>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</si>
  <si>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</si>
  <si>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</si>
  <si>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</si>
  <si>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</si>
  <si>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</si>
  <si>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</si>
  <si>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</si>
  <si>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</si>
  <si>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</si>
  <si>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</si>
  <si>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</si>
  <si>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</si>
  <si>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</si>
  <si>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</si>
  <si>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</si>
  <si>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</si>
  <si>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</si>
  <si>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</si>
  <si>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</si>
  <si>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</si>
  <si>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</si>
  <si>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</si>
  <si>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</si>
  <si>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</si>
  <si>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</si>
  <si>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</si>
  <si>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</si>
  <si>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</si>
  <si>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</si>
  <si>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</si>
  <si>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</si>
  <si>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</si>
  <si>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</si>
  <si>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</si>
  <si>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</si>
  <si>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</si>
  <si>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</si>
  <si>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</si>
  <si>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</si>
  <si>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</si>
  <si>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</si>
  <si>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</si>
  <si>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</si>
  <si>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</si>
  <si>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</si>
  <si>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</si>
  <si>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</si>
  <si>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</si>
  <si>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</si>
  <si>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</si>
  <si>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</si>
  <si>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</si>
  <si>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</si>
  <si>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</si>
  <si>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</si>
  <si>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</si>
  <si>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</si>
  <si>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</si>
  <si>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</si>
  <si>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</si>
  <si>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</si>
  <si>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</si>
  <si>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</si>
  <si>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</si>
  <si>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</si>
  <si>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</si>
  <si>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</si>
  <si>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</si>
  <si>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</si>
  <si>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</si>
  <si>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</si>
  <si>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</si>
  <si>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</si>
  <si>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</si>
  <si>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</si>
  <si>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</si>
  <si>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</si>
  <si>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</si>
  <si>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</si>
  <si>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</si>
  <si>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</si>
  <si>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</si>
  <si>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</si>
  <si>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</si>
  <si>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</si>
  <si>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</si>
  <si>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</si>
  <si>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</si>
  <si>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</si>
  <si>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</si>
  <si>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</si>
  <si>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</si>
  <si>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</si>
  <si>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</si>
  <si>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</si>
  <si>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</si>
  <si>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</si>
  <si>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</si>
  <si>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</si>
  <si>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</si>
  <si>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</si>
  <si>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</si>
  <si>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</si>
  <si>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</si>
  <si>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</si>
  <si>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</si>
  <si>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</si>
  <si>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</si>
  <si>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</si>
  <si>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</si>
  <si>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</si>
  <si>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</si>
  <si>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</si>
  <si>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</si>
  <si>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</si>
  <si>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</si>
  <si>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</si>
  <si>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</si>
  <si>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</si>
  <si>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</si>
  <si>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</si>
  <si>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</si>
  <si>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</si>
  <si>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</si>
  <si>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</si>
  <si>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</si>
  <si>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</si>
  <si>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</si>
  <si>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</si>
  <si>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</si>
  <si>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</si>
  <si>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</si>
  <si>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</si>
  <si>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</si>
  <si>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</si>
  <si>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</si>
  <si>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</si>
  <si>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</si>
  <si>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</si>
  <si>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</si>
  <si>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</si>
  <si>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</si>
  <si>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</si>
  <si>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</si>
  <si>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</si>
  <si>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</si>
  <si>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</si>
  <si>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</si>
  <si>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</si>
  <si>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</si>
  <si>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</si>
  <si>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</si>
  <si>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</si>
  <si>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</si>
  <si>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</si>
  <si>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</si>
  <si>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</si>
  <si>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</si>
  <si>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</si>
  <si>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</si>
  <si>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</si>
  <si>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</si>
  <si>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</si>
  <si>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</si>
  <si>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</si>
  <si>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</si>
  <si>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</si>
  <si>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</si>
  <si>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</si>
  <si>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</si>
  <si>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</si>
  <si>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</si>
  <si>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</si>
  <si>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</si>
  <si>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</si>
  <si>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</si>
  <si>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</si>
  <si>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</si>
  <si>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</si>
  <si>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</si>
  <si>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</si>
  <si>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</si>
  <si>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</si>
  <si>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</si>
  <si>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</si>
  <si>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</si>
  <si>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</si>
  <si>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</si>
  <si>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</si>
  <si>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</si>
  <si>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</si>
  <si>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</si>
  <si>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</si>
  <si>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</si>
  <si>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</si>
  <si>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</si>
  <si>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</si>
  <si>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</si>
  <si>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</si>
  <si>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</si>
  <si>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</si>
  <si>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</si>
  <si>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</si>
  <si>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</si>
  <si>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</si>
  <si>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</si>
  <si>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</si>
  <si>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</si>
  <si>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</si>
  <si>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</si>
  <si>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</si>
  <si>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</si>
  <si>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</si>
  <si>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</si>
  <si>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</si>
  <si>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</si>
  <si>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</si>
  <si>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</si>
  <si>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</si>
  <si>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</si>
  <si>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</si>
  <si>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</si>
  <si>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</si>
  <si>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</si>
  <si>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</si>
  <si>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</si>
  <si>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</si>
  <si>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</si>
  <si>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</si>
  <si>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</si>
  <si>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</si>
  <si>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</si>
  <si>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</si>
  <si>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</si>
  <si>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</si>
  <si>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</si>
  <si>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</si>
  <si>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</si>
  <si>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</si>
  <si>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</si>
  <si>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</si>
  <si>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</si>
  <si>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</si>
  <si>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</si>
  <si>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</si>
  <si>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</si>
  <si>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</si>
  <si>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</si>
  <si>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</si>
  <si>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</si>
  <si>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</si>
  <si>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</si>
  <si>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</si>
  <si>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</si>
  <si>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</si>
  <si>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</si>
  <si>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</si>
  <si>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</si>
  <si>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</si>
  <si>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</si>
  <si>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</si>
  <si>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</si>
  <si>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</si>
  <si>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</si>
  <si>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</si>
  <si>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</si>
  <si>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</si>
  <si>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</si>
  <si>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</si>
  <si>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</si>
  <si>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</si>
  <si>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</si>
  <si>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</si>
  <si>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</si>
  <si>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</si>
  <si>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</si>
  <si>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</si>
  <si>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</si>
  <si>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</si>
  <si>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</si>
  <si>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</si>
  <si>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</si>
  <si>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</si>
  <si>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</si>
  <si>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</si>
  <si>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</si>
  <si>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</si>
  <si>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</si>
  <si>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</si>
  <si>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</si>
  <si>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</si>
  <si>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</si>
  <si>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</si>
  <si>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</si>
  <si>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</si>
  <si>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</si>
  <si>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</si>
  <si>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</si>
  <si>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</si>
  <si>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</si>
  <si>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</si>
  <si>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</si>
  <si>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</si>
  <si>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</si>
  <si>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</si>
  <si>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</si>
  <si>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</si>
  <si>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</si>
  <si>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</si>
  <si>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</si>
  <si>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</si>
  <si>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</si>
  <si>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</si>
  <si>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</si>
  <si>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</si>
  <si>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</si>
  <si>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</si>
  <si>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</si>
  <si>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</si>
  <si>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</si>
  <si>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</si>
  <si>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</si>
  <si>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</si>
  <si>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</si>
  <si>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</si>
  <si>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</si>
  <si>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</si>
  <si>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</si>
  <si>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</si>
  <si>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</si>
  <si>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</si>
  <si>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</si>
  <si>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</si>
  <si>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</si>
  <si>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</si>
  <si>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</si>
  <si>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</si>
  <si>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</si>
  <si>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</si>
  <si>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</si>
  <si>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</si>
  <si>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</si>
  <si>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</si>
  <si>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</si>
  <si>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</si>
  <si>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</si>
  <si>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</si>
  <si>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</si>
  <si>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</si>
  <si>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</si>
  <si>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</si>
  <si>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</si>
  <si>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</si>
  <si>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</si>
  <si>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</si>
  <si>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</si>
  <si>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</si>
  <si>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</si>
  <si>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</si>
  <si>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</si>
  <si>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</si>
  <si>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</si>
  <si>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</si>
  <si>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</si>
  <si>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</si>
  <si>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</si>
  <si>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</si>
  <si>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</si>
  <si>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</si>
  <si>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</si>
  <si>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</si>
  <si>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</si>
  <si>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</si>
  <si>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</si>
  <si>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</si>
  <si>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</si>
  <si>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</si>
  <si>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</si>
  <si>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</si>
  <si>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</si>
  <si>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</si>
  <si>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</si>
  <si>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</si>
  <si>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</si>
  <si>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</si>
  <si>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</si>
  <si>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</si>
  <si>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</si>
  <si>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</si>
  <si>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</si>
  <si>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</si>
  <si>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</si>
  <si>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</si>
  <si>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</si>
  <si>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</si>
  <si>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</si>
  <si>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</si>
  <si>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</si>
  <si>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</si>
  <si>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</si>
  <si>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</si>
  <si>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</si>
  <si>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</si>
  <si>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</si>
  <si>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</si>
  <si>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</si>
  <si>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</si>
  <si>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</si>
  <si>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</si>
  <si>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</si>
  <si>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</si>
  <si>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</si>
  <si>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</si>
  <si>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</si>
  <si>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</si>
  <si>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</si>
  <si>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</si>
  <si>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</si>
  <si>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</si>
  <si>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</si>
  <si>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</si>
  <si>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</si>
  <si>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</si>
  <si>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</si>
  <si>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</si>
  <si>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</si>
  <si>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</si>
  <si>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</si>
  <si>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</si>
  <si>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</si>
  <si>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</si>
  <si>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</si>
  <si>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</si>
  <si>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</si>
  <si>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</si>
  <si>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</si>
  <si>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</si>
  <si>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</si>
  <si>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</si>
  <si>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</si>
  <si>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</si>
  <si>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</si>
  <si>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</si>
  <si>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</si>
  <si>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</si>
  <si>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</si>
  <si>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</si>
  <si>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</si>
  <si>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</si>
  <si>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</si>
  <si>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</si>
  <si>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</si>
  <si>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</si>
  <si>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</si>
  <si>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</si>
  <si>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</si>
  <si>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</si>
  <si>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</si>
  <si>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</si>
  <si>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</si>
  <si>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</si>
  <si>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</si>
  <si>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</si>
  <si>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</si>
  <si>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</si>
  <si>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</si>
  <si>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</si>
  <si>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</si>
  <si>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</si>
  <si>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</si>
  <si>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</si>
  <si>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</si>
  <si>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</si>
  <si>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</si>
  <si>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</si>
  <si>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</si>
  <si>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</si>
  <si>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</si>
  <si>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</si>
  <si>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</si>
  <si>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</si>
  <si>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</si>
  <si>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</si>
  <si>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</si>
  <si>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</si>
  <si>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</si>
  <si>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</si>
  <si>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</si>
  <si>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</si>
  <si>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</si>
  <si>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</si>
  <si>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</si>
  <si>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</si>
  <si>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</si>
  <si>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</si>
  <si>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</si>
  <si>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</si>
  <si>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</si>
  <si>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</si>
  <si>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</si>
  <si>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</si>
  <si>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</si>
  <si>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</si>
  <si>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</si>
  <si>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</si>
  <si>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</si>
  <si>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</si>
  <si>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</si>
  <si>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</si>
  <si>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</si>
  <si>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</si>
  <si>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</si>
  <si>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</si>
  <si>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</si>
  <si>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</si>
  <si>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</si>
  <si>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</si>
  <si>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</si>
  <si>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</si>
  <si>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</si>
  <si>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</si>
  <si>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</si>
  <si>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</si>
  <si>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</si>
  <si>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</si>
  <si>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</si>
  <si>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</si>
  <si>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</si>
  <si>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</si>
  <si>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</si>
  <si>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</si>
  <si>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</si>
  <si>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</si>
  <si>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</si>
  <si>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</si>
  <si>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</si>
  <si>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</si>
  <si>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</si>
  <si>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</si>
  <si>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</si>
  <si>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</si>
  <si>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</si>
  <si>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</si>
  <si>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</si>
  <si>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</si>
  <si>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</si>
  <si>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</si>
  <si>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</si>
  <si>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</si>
  <si>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</si>
  <si>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</si>
  <si>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</si>
  <si>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</si>
  <si>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</si>
  <si>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</si>
  <si>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</si>
  <si>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</si>
  <si>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</si>
  <si>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</si>
  <si>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</si>
  <si>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</si>
  <si>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</si>
  <si>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</si>
  <si>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</si>
  <si>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</si>
  <si>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</si>
  <si>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</si>
  <si>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</si>
  <si>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</si>
  <si>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</si>
  <si>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</si>
  <si>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</si>
  <si>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</si>
  <si>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</si>
  <si>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</si>
  <si>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</si>
  <si>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</si>
  <si>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</si>
  <si>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</si>
  <si>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</si>
  <si>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</si>
  <si>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</si>
  <si>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</si>
  <si>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</si>
  <si>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</si>
  <si>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</si>
  <si>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</si>
  <si>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</si>
  <si>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</si>
  <si>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</si>
  <si>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</si>
  <si>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</si>
  <si>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</si>
  <si>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</si>
  <si>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</si>
  <si>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</si>
  <si>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</si>
  <si>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</si>
  <si>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</si>
  <si>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</si>
  <si>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</si>
  <si>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</si>
  <si>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</si>
  <si>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</si>
  <si>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</si>
  <si>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</si>
  <si>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</si>
  <si>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</si>
  <si>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</si>
  <si>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</si>
  <si>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</si>
  <si>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</si>
  <si>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</si>
  <si>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</si>
  <si>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</si>
  <si>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</si>
  <si>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</si>
  <si>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</si>
  <si>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</si>
  <si>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</si>
  <si>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</si>
  <si>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</si>
  <si>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</si>
  <si>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</si>
  <si>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</si>
  <si>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</si>
  <si>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</si>
  <si>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</si>
  <si>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</si>
  <si>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</si>
  <si>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</si>
  <si>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</si>
  <si>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</si>
  <si>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</si>
  <si>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</si>
  <si>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</si>
  <si>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</si>
  <si>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</si>
  <si>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</si>
  <si>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</si>
  <si>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</si>
  <si>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</si>
  <si>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</si>
  <si>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</si>
  <si>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</si>
  <si>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</si>
  <si>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</si>
  <si>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</si>
  <si>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</si>
  <si>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</si>
  <si>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</si>
  <si>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</si>
  <si>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</si>
  <si>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</si>
  <si>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</si>
  <si>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</si>
  <si>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</si>
  <si>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</si>
  <si>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</si>
  <si>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</si>
  <si>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</si>
  <si>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</si>
  <si>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</si>
  <si>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</si>
  <si>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</si>
  <si>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</si>
  <si>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</si>
  <si>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</si>
  <si>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</si>
  <si>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</si>
  <si>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</si>
  <si>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</si>
  <si>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</si>
  <si>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</si>
  <si>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</si>
  <si>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</si>
  <si>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</si>
  <si>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</si>
  <si>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</si>
  <si>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</si>
  <si>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</si>
  <si>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</si>
  <si>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</si>
  <si>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</si>
  <si>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</si>
  <si>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</si>
  <si>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</si>
  <si>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</si>
  <si>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</si>
  <si>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</si>
  <si>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</si>
  <si>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</si>
  <si>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</si>
  <si>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</si>
  <si>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</si>
  <si>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</si>
  <si>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</si>
  <si>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</si>
  <si>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</si>
  <si>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</si>
  <si>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</si>
  <si>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</si>
  <si>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</si>
  <si>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</si>
  <si>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</si>
  <si>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</si>
  <si>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</si>
  <si>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</si>
  <si>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</si>
  <si>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</si>
  <si>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</si>
  <si>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</si>
  <si>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</si>
  <si>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</si>
  <si>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</si>
  <si>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</si>
  <si>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</si>
  <si>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</si>
  <si>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</si>
  <si>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</si>
  <si>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</si>
  <si>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</si>
  <si>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</si>
  <si>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</si>
  <si>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</si>
  <si>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</si>
  <si>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</si>
  <si>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</si>
  <si>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</si>
  <si>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</si>
  <si>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</si>
  <si>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</si>
  <si>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</si>
  <si>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</si>
  <si>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</si>
  <si>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</si>
  <si>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</si>
  <si>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</si>
  <si>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</si>
  <si>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</si>
  <si>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</si>
  <si>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</si>
  <si>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</si>
  <si>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</si>
  <si>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</si>
  <si>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</si>
  <si>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</si>
  <si>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</si>
  <si>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</si>
  <si>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</si>
  <si>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</si>
  <si>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</si>
  <si>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</si>
  <si>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</si>
  <si>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</si>
  <si>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</si>
  <si>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</si>
  <si>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</si>
  <si>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</si>
  <si>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</si>
  <si>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</si>
  <si>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</si>
  <si>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</si>
  <si>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</si>
  <si>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</si>
  <si>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</si>
  <si>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</si>
  <si>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</si>
  <si>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</si>
  <si>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</si>
  <si>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</si>
  <si>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</si>
  <si>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</si>
  <si>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</si>
  <si>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</si>
  <si>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</si>
  <si>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</si>
  <si>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</si>
  <si>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</si>
  <si>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</si>
  <si>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</si>
  <si>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</si>
  <si>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</si>
  <si>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</si>
  <si>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</si>
  <si>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</si>
  <si>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</si>
  <si>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</si>
  <si>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</si>
  <si>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</si>
  <si>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</si>
  <si>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</si>
  <si>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</si>
  <si>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</si>
  <si>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</si>
  <si>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</si>
  <si>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</si>
  <si>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</si>
  <si>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</si>
  <si>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</si>
  <si>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</si>
  <si>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</si>
  <si>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</si>
  <si>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</si>
  <si>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</si>
  <si>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</si>
  <si>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</si>
  <si>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</si>
  <si>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</si>
  <si>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</si>
  <si>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</si>
  <si>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</si>
  <si>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</si>
  <si>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</si>
  <si>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</si>
  <si>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</si>
  <si>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</si>
  <si>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</si>
  <si>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</si>
  <si>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</si>
  <si>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</si>
  <si>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</si>
  <si>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</si>
  <si>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</si>
  <si>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</si>
  <si>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</si>
  <si>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</si>
  <si>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</si>
  <si>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</si>
  <si>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</si>
  <si>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</si>
  <si>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</si>
  <si>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</si>
  <si>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</si>
  <si>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</si>
  <si>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</si>
  <si>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</si>
  <si>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</si>
  <si>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</si>
  <si>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</si>
  <si>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</si>
  <si>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</si>
  <si>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</si>
  <si>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</si>
  <si>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</si>
  <si>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</si>
  <si>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</si>
  <si>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</si>
  <si>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</si>
  <si>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</si>
  <si>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</si>
  <si>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</si>
  <si>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</si>
  <si>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</si>
  <si>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</si>
  <si>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</si>
  <si>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</si>
  <si>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</si>
  <si>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</si>
  <si>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</si>
  <si>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</si>
  <si>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</si>
  <si>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</si>
  <si>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</si>
  <si>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</si>
  <si>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</si>
  <si>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</si>
  <si>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</si>
  <si>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</si>
  <si>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</si>
  <si>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</si>
  <si>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</si>
  <si>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</si>
  <si>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</si>
  <si>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</si>
  <si>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</si>
  <si>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</si>
  <si>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</si>
  <si>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</si>
  <si>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</si>
  <si>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</si>
  <si>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</si>
  <si>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</si>
  <si>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</si>
  <si>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</si>
  <si>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</si>
  <si>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</si>
  <si>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</si>
  <si>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</si>
  <si>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</si>
  <si>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</si>
  <si>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</si>
  <si>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</si>
  <si>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</si>
  <si>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</si>
  <si>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</si>
  <si>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</si>
  <si>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</si>
  <si>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</si>
  <si>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</si>
  <si>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</si>
  <si>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</si>
  <si>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</si>
  <si>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</si>
  <si>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</si>
  <si>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</si>
  <si>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</si>
  <si>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</si>
  <si>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</si>
  <si>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</si>
  <si>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</si>
  <si>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</si>
  <si>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</si>
  <si>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</si>
  <si>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</si>
  <si>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</si>
  <si>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</si>
  <si>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</si>
  <si>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</si>
  <si>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</si>
  <si>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</si>
  <si>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</si>
  <si>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</si>
  <si>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</si>
  <si>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</si>
  <si>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</si>
  <si>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</si>
  <si>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</si>
  <si>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</si>
  <si>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</si>
  <si>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</si>
  <si>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</si>
  <si>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</si>
  <si>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</si>
  <si>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</si>
  <si>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</si>
  <si>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</si>
  <si>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</si>
  <si>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</si>
  <si>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</si>
  <si>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</si>
  <si>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</si>
  <si>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</si>
  <si>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</si>
  <si>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</si>
  <si>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</si>
  <si>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</si>
  <si>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</si>
  <si>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</si>
  <si>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</si>
  <si>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</si>
  <si>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</si>
  <si>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</si>
  <si>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</si>
  <si>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</si>
  <si>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</si>
  <si>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</si>
  <si>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</si>
  <si>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</si>
  <si>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</si>
  <si>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</si>
  <si>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</si>
  <si>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</si>
  <si>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</si>
  <si>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</si>
  <si>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</si>
  <si>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</si>
  <si>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</si>
  <si>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</si>
  <si>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</si>
  <si>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</si>
  <si>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</si>
  <si>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</si>
  <si>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</si>
  <si>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</si>
  <si>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</si>
  <si>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</si>
  <si>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</si>
  <si>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</si>
  <si>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</si>
  <si>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</si>
  <si>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</si>
  <si>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</si>
  <si>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</si>
  <si>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</si>
  <si>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</si>
  <si>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</si>
  <si>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</si>
  <si>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</si>
  <si>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</si>
  <si>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</si>
  <si>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</si>
  <si>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</si>
  <si>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</si>
  <si>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</si>
  <si>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</si>
  <si>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</si>
  <si>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</si>
  <si>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</si>
  <si>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</si>
  <si>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</si>
  <si>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</si>
  <si>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</si>
  <si>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</si>
  <si>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</si>
  <si>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</si>
  <si>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</si>
  <si>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</si>
  <si>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</si>
  <si>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</si>
  <si>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</si>
  <si>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</si>
  <si>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</si>
  <si>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</si>
  <si>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</si>
  <si>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</si>
  <si>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</si>
  <si>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</si>
  <si>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</si>
  <si>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</si>
  <si>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</si>
  <si>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</si>
  <si>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</si>
  <si>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</si>
  <si>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</si>
  <si>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</si>
  <si>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</si>
  <si>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</si>
  <si>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</si>
  <si>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</si>
  <si>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</si>
  <si>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</si>
  <si>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</si>
  <si>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</si>
  <si>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</si>
  <si>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</si>
  <si>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</si>
  <si>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</si>
  <si>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</si>
  <si>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</si>
  <si>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</si>
  <si>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</si>
  <si>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</si>
  <si>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</si>
  <si>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</si>
  <si>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</si>
  <si>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</si>
  <si>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</si>
  <si>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</si>
  <si>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</si>
  <si>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</si>
  <si>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</si>
  <si>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</si>
  <si>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</si>
  <si>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</si>
  <si>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</si>
  <si>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</si>
  <si>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</si>
  <si>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</si>
  <si>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</si>
  <si>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</si>
  <si>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</si>
  <si>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</si>
  <si>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</si>
  <si>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</si>
  <si>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</si>
  <si>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</si>
  <si>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</si>
  <si>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</si>
  <si>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</si>
  <si>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</si>
  <si>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</si>
  <si>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</si>
  <si>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</si>
  <si>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</si>
  <si>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</si>
  <si>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</si>
  <si>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</si>
  <si>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</si>
  <si>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</si>
  <si>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</si>
  <si>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</si>
  <si>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</si>
  <si>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</si>
  <si>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</si>
  <si>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</si>
  <si>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</si>
  <si>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</si>
  <si>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</si>
  <si>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</si>
  <si>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</si>
  <si>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</si>
  <si>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</si>
  <si>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</si>
  <si>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</si>
  <si>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</si>
  <si>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</si>
  <si>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</si>
  <si>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</si>
  <si>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</si>
  <si>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</si>
  <si>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</si>
  <si>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</si>
  <si>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</si>
  <si>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</si>
  <si>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</si>
  <si>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</si>
  <si>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</si>
  <si>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</si>
  <si>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</si>
  <si>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</si>
  <si>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</si>
  <si>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</si>
  <si>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</si>
  <si>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</si>
  <si>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</si>
  <si>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</si>
  <si>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</si>
  <si>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</si>
  <si>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</si>
  <si>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</si>
  <si>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</si>
  <si>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</si>
  <si>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</si>
  <si>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</si>
  <si>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</si>
  <si>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</si>
  <si>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</si>
  <si>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</si>
  <si>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</si>
  <si>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</si>
  <si>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</si>
  <si>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</si>
  <si>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</si>
  <si>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</si>
  <si>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</si>
  <si>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</si>
  <si>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</si>
  <si>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</si>
  <si>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</si>
  <si>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</si>
  <si>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</si>
  <si>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</si>
  <si>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</si>
  <si>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</si>
  <si>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</si>
  <si>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</si>
  <si>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</si>
  <si>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</si>
  <si>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</si>
  <si>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</si>
  <si>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</si>
  <si>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</si>
  <si>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</si>
  <si>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</si>
  <si>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</si>
  <si>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</si>
  <si>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</si>
  <si>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</si>
  <si>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</si>
  <si>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</si>
  <si>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</si>
  <si>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</si>
  <si>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</si>
  <si>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</si>
  <si>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</si>
  <si>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</si>
  <si>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</si>
  <si>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</si>
  <si>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</si>
  <si>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</si>
  <si>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</si>
  <si>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</si>
  <si>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</si>
  <si>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</si>
  <si>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</si>
  <si>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</si>
  <si>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</si>
  <si>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</si>
  <si>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</si>
  <si>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</si>
  <si>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</si>
  <si>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</si>
  <si>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</si>
  <si>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</si>
  <si>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</si>
  <si>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</si>
  <si>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</si>
  <si>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</si>
  <si>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</si>
  <si>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</si>
  <si>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</si>
  <si>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</si>
  <si>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</si>
  <si>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</si>
  <si>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</si>
  <si>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</si>
  <si>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</si>
  <si>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</si>
  <si>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</si>
  <si>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</si>
  <si>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</si>
  <si>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</si>
  <si>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</si>
  <si>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</si>
  <si>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</si>
  <si>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</si>
  <si>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</si>
  <si>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</si>
  <si>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</si>
  <si>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</si>
  <si>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</si>
  <si>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</si>
  <si>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</si>
  <si>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</si>
  <si>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</si>
  <si>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</si>
  <si>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</si>
  <si>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</si>
  <si>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</si>
  <si>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</si>
  <si>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</si>
  <si>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</si>
  <si>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</si>
  <si>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</si>
  <si>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</si>
  <si>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</si>
  <si>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</si>
  <si>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</si>
  <si>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</si>
  <si>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</si>
  <si>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</si>
  <si>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</si>
  <si>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</si>
  <si>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</si>
  <si>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</si>
  <si>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</si>
  <si>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</si>
  <si>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</si>
  <si>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</si>
  <si>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</si>
  <si>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</si>
  <si>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</si>
  <si>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</si>
  <si>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</si>
  <si>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</si>
  <si>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</si>
  <si>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</si>
  <si>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</si>
  <si>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</si>
  <si>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</si>
  <si>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</si>
  <si>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</si>
  <si>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</si>
  <si>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</si>
  <si>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</si>
  <si>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</si>
  <si>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</si>
  <si>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</si>
  <si>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</si>
  <si>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</si>
  <si>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</si>
  <si>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</si>
  <si>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</si>
  <si>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</si>
  <si>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</si>
  <si>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</si>
  <si>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</si>
  <si>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</si>
  <si>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</si>
  <si>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</si>
  <si>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</si>
  <si>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</si>
  <si>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</si>
  <si>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</si>
  <si>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</si>
  <si>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</si>
  <si>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</si>
  <si>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</si>
  <si>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</si>
  <si>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</si>
  <si>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</si>
  <si>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</si>
  <si>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</si>
  <si>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</si>
  <si>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</si>
  <si>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</si>
  <si>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</si>
  <si>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</si>
  <si>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</si>
  <si>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</si>
  <si>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</si>
  <si>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</si>
  <si>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</si>
  <si>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</si>
  <si>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</si>
  <si>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</si>
  <si>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</si>
  <si>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</si>
  <si>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</si>
  <si>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</si>
  <si>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</si>
  <si>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</si>
  <si>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</si>
  <si>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</si>
  <si>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</si>
  <si>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</si>
  <si>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</si>
  <si>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</si>
  <si>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</si>
  <si>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</si>
  <si>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</si>
  <si>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</si>
  <si>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</si>
  <si>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</si>
  <si>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</si>
  <si>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</si>
  <si>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</si>
  <si>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</si>
  <si>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</si>
  <si>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</si>
  <si>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</si>
  <si>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</si>
  <si>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</si>
  <si>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</si>
  <si>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</si>
  <si>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</si>
  <si>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</si>
  <si>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</si>
  <si>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</si>
  <si>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</si>
  <si>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</si>
  <si>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</si>
  <si>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</si>
  <si>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</si>
  <si>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</si>
  <si>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</si>
  <si>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</si>
  <si>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</si>
  <si>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</si>
  <si>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</si>
  <si>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</si>
  <si>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</si>
  <si>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</si>
  <si>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</si>
  <si>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</si>
  <si>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</si>
  <si>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</si>
  <si>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</si>
  <si>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</si>
  <si>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</si>
  <si>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</si>
  <si>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</si>
  <si>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</si>
  <si>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</si>
  <si>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</si>
  <si>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</si>
  <si>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</si>
  <si>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</si>
  <si>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</si>
  <si>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</si>
  <si>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</si>
  <si>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</si>
  <si>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</si>
  <si>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</si>
  <si>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</si>
  <si>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</si>
  <si>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</si>
  <si>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</si>
  <si>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</si>
  <si>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</si>
  <si>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</si>
  <si>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</si>
  <si>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</si>
  <si>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</si>
  <si>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</si>
  <si>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</si>
  <si>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</si>
  <si>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</si>
  <si>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</si>
  <si>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</si>
  <si>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</si>
  <si>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</si>
  <si>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</si>
  <si>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</si>
  <si>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</si>
  <si>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</si>
  <si>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</si>
  <si>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</si>
  <si>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</si>
  <si>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</si>
  <si>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</si>
  <si>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</si>
  <si>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</si>
  <si>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</si>
  <si>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</si>
  <si>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</si>
  <si>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</si>
  <si>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</si>
  <si>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</si>
  <si>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</si>
  <si>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</si>
  <si>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</si>
  <si>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</si>
  <si>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</si>
  <si>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</si>
  <si>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</si>
  <si>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</si>
  <si>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</si>
  <si>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</si>
  <si>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</si>
  <si>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</si>
  <si>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</si>
  <si>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</si>
  <si>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</si>
  <si>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</si>
  <si>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</si>
  <si>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</si>
  <si>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</si>
  <si>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</si>
  <si>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</si>
  <si>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</si>
  <si>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</si>
  <si>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</si>
  <si>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</si>
  <si>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</si>
  <si>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</si>
  <si>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</si>
  <si>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</si>
  <si>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</si>
  <si>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</si>
  <si>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</si>
  <si>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</si>
  <si>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</si>
  <si>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</si>
  <si>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</si>
  <si>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</si>
  <si>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</si>
  <si>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</si>
  <si>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</si>
  <si>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</si>
  <si>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</si>
  <si>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</si>
  <si>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</si>
  <si>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</si>
  <si>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</si>
  <si>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</si>
  <si>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</si>
  <si>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</si>
  <si>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</si>
  <si>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</si>
  <si>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</si>
  <si>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</si>
  <si>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</si>
  <si>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</si>
  <si>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</si>
  <si>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</si>
  <si>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</si>
  <si>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</si>
  <si>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</si>
  <si>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</si>
  <si>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</si>
  <si>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</si>
  <si>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</si>
  <si>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</si>
  <si>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</si>
  <si>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</si>
  <si>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</si>
  <si>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</si>
  <si>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</si>
  <si>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</si>
  <si>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</si>
  <si>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</si>
  <si>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</si>
  <si>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</si>
  <si>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</si>
  <si>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</si>
  <si>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</si>
  <si>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</si>
  <si>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</si>
  <si>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</si>
  <si>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</si>
  <si>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</si>
  <si>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</si>
  <si>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</si>
  <si>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</si>
  <si>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</si>
  <si>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</si>
  <si>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</si>
  <si>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</si>
  <si>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</si>
  <si>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</si>
  <si>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</si>
  <si>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</si>
  <si>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</si>
  <si>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</si>
  <si>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</si>
  <si>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</si>
  <si>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</si>
  <si>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</si>
  <si>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</si>
  <si>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</si>
  <si>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</si>
  <si>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</si>
  <si>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</si>
  <si>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</si>
  <si>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</si>
  <si>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</si>
  <si>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</si>
  <si>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</si>
  <si>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</si>
  <si>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</si>
  <si>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</si>
  <si>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</si>
  <si>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</si>
  <si>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</si>
  <si>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</si>
  <si>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</si>
  <si>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</si>
  <si>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</si>
  <si>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</si>
  <si>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</si>
  <si>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</si>
  <si>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</si>
  <si>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</si>
  <si>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</si>
  <si>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</si>
  <si>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</si>
  <si>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</si>
  <si>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</si>
  <si>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</si>
  <si>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</si>
  <si>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</si>
  <si>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</si>
  <si>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</si>
  <si>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</si>
  <si>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</si>
  <si>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</si>
  <si>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</si>
  <si>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</si>
  <si>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</si>
  <si>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</si>
  <si>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</si>
  <si>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</si>
  <si>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</si>
  <si>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</si>
  <si>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</si>
  <si>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</si>
  <si>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</si>
  <si>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</si>
  <si>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</si>
  <si>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</si>
  <si>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</si>
  <si>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</si>
  <si>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</si>
  <si>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</si>
  <si>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</si>
  <si>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</si>
  <si>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</si>
  <si>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</si>
  <si>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</si>
  <si>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</si>
  <si>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</si>
  <si>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</si>
  <si>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</si>
  <si>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</si>
  <si>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</si>
  <si>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</si>
  <si>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</si>
  <si>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</si>
  <si>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</si>
  <si>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</si>
  <si>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</si>
  <si>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</si>
  <si>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</si>
  <si>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</si>
  <si>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</si>
  <si>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</si>
  <si>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</si>
  <si>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</si>
  <si>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</si>
  <si>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</si>
  <si>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</si>
  <si>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</si>
  <si>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</si>
  <si>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</si>
  <si>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</si>
  <si>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</si>
  <si>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</si>
  <si>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</si>
  <si>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</si>
  <si>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</si>
  <si>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</si>
  <si>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</si>
  <si>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</si>
  <si>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</si>
  <si>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</si>
  <si>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</si>
  <si>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</si>
  <si>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</si>
  <si>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</si>
  <si>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</si>
  <si>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</si>
  <si>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</si>
  <si>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</si>
  <si>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</si>
  <si>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</si>
  <si>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</si>
  <si>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</si>
  <si>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</si>
  <si>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</si>
  <si>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</si>
  <si>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</si>
  <si>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</si>
  <si>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</si>
  <si>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</si>
  <si>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</si>
  <si>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</si>
  <si>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</si>
  <si>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</si>
  <si>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</si>
  <si>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</si>
  <si>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</si>
  <si>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</si>
  <si>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</si>
  <si>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</si>
  <si>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</si>
  <si>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</si>
  <si>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</si>
  <si>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</si>
  <si>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</si>
  <si>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</si>
  <si>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</si>
  <si>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</si>
  <si>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</si>
  <si>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</si>
  <si>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</si>
  <si>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</si>
  <si>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</si>
  <si>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</si>
  <si>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</si>
  <si>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</si>
  <si>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</si>
  <si>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</si>
  <si>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</si>
  <si>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</si>
  <si>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</si>
  <si>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</si>
  <si>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</si>
  <si>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</si>
  <si>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</si>
  <si>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</si>
  <si>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</si>
  <si>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</si>
  <si>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</si>
  <si>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</si>
  <si>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</si>
  <si>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</si>
  <si>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</si>
  <si>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</si>
  <si>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</si>
  <si>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</si>
  <si>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</si>
  <si>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</si>
  <si>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</si>
  <si>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</si>
  <si>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</si>
  <si>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</si>
  <si>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</si>
  <si>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</si>
  <si>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</si>
  <si>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</si>
  <si>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</si>
  <si>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</si>
  <si>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</si>
  <si>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</si>
  <si>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</si>
  <si>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</si>
  <si>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</si>
  <si>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</si>
  <si>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</si>
  <si>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</si>
  <si>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</si>
  <si>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</si>
  <si>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</si>
  <si>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</si>
  <si>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</si>
  <si>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</si>
  <si>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</si>
  <si>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</si>
  <si>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</si>
  <si>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</si>
  <si>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</si>
  <si>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</si>
  <si>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</si>
  <si>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</si>
  <si>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</si>
  <si>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</si>
  <si>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</si>
  <si>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</si>
  <si>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</si>
  <si>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</si>
  <si>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</si>
  <si>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</si>
  <si>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</si>
  <si>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</si>
  <si>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</si>
  <si>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</si>
  <si>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</si>
  <si>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</si>
  <si>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</si>
  <si>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</si>
  <si>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</si>
  <si>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</si>
  <si>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</si>
  <si>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</si>
  <si>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</si>
  <si>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</si>
  <si>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</si>
  <si>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</si>
  <si>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</si>
  <si>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</si>
  <si>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</si>
  <si>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</si>
  <si>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</si>
  <si>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</si>
  <si>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</si>
  <si>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</si>
  <si>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</si>
  <si>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</si>
  <si>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</si>
  <si>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</si>
  <si>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</si>
  <si>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</si>
  <si>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</si>
  <si>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</si>
  <si>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</si>
  <si>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</si>
  <si>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</si>
  <si>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</si>
  <si>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</si>
  <si>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</si>
  <si>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</si>
  <si>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</si>
  <si>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</si>
  <si>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</si>
  <si>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</si>
  <si>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</si>
  <si>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</si>
  <si>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</si>
  <si>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</si>
  <si>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</si>
  <si>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</si>
  <si>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</si>
  <si>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</si>
  <si>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</si>
  <si>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</si>
  <si>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</si>
  <si>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</si>
  <si>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</si>
  <si>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</si>
  <si>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</si>
  <si>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</si>
  <si>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</si>
  <si>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</si>
  <si>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</si>
  <si>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</si>
  <si>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</si>
  <si>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</si>
  <si>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</si>
  <si>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</si>
  <si>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</si>
  <si>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</si>
  <si>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</si>
  <si>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</si>
  <si>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</si>
  <si>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</si>
  <si>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</si>
  <si>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</si>
  <si>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</si>
  <si>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</si>
  <si>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</si>
  <si>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</si>
  <si>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</si>
  <si>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</si>
  <si>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</si>
  <si>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</si>
  <si>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</si>
  <si>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</si>
  <si>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</si>
  <si>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</si>
  <si>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</si>
  <si>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</si>
  <si>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</si>
  <si>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</si>
  <si>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</si>
  <si>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</si>
  <si>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</si>
  <si>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</si>
  <si>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</si>
  <si>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</si>
  <si>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</si>
  <si>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</si>
  <si>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</si>
  <si>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</si>
  <si>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</si>
  <si>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</si>
  <si>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</si>
  <si>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</si>
  <si>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</si>
  <si>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</si>
  <si>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</si>
  <si>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</si>
  <si>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</si>
  <si>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</si>
  <si>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</si>
  <si>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</si>
  <si>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</si>
  <si>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</si>
  <si>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</si>
  <si>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</si>
  <si>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</si>
  <si>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</si>
  <si>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</si>
  <si>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</si>
  <si>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</si>
  <si>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</si>
  <si>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</si>
  <si>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</si>
  <si>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</si>
  <si>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</si>
  <si>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</si>
  <si>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</si>
  <si>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</si>
  <si>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</si>
  <si>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</si>
  <si>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</si>
  <si>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</si>
  <si>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</si>
  <si>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</si>
  <si>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</si>
  <si>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</si>
  <si>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</si>
  <si>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</si>
  <si>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</si>
  <si>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</si>
  <si>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</si>
  <si>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</si>
  <si>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</si>
  <si>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</si>
  <si>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</si>
  <si>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</si>
  <si>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</si>
  <si>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</si>
  <si>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</si>
  <si>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</si>
  <si>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</si>
  <si>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</si>
  <si>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</si>
  <si>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</si>
  <si>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</si>
  <si>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</si>
  <si>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</si>
  <si>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</si>
  <si>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</si>
  <si>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</si>
  <si>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</si>
  <si>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</si>
  <si>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</si>
  <si>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</si>
  <si>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</si>
  <si>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</si>
  <si>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</si>
  <si>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</si>
  <si>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</si>
  <si>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</si>
  <si>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</si>
  <si>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</si>
  <si>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</si>
  <si>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</si>
  <si>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</si>
  <si>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</si>
  <si>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</si>
  <si>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</si>
  <si>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</si>
  <si>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</si>
  <si>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</si>
  <si>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</si>
  <si>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</si>
  <si>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</si>
  <si>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</si>
  <si>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</si>
  <si>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</si>
  <si>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</si>
  <si>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</si>
  <si>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</si>
  <si>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</si>
  <si>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</si>
  <si>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</si>
  <si>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</si>
  <si>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</si>
  <si>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</si>
  <si>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</si>
  <si>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</si>
  <si>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</si>
  <si>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</si>
  <si>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</si>
  <si>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</si>
  <si>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</si>
  <si>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</si>
  <si>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</si>
  <si>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</si>
  <si>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</si>
  <si>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</si>
  <si>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</si>
  <si>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</si>
  <si>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</si>
  <si>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</si>
  <si>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</si>
  <si>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</si>
  <si>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</si>
  <si>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</si>
  <si>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</si>
  <si>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</si>
  <si>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</si>
  <si>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</si>
  <si>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</si>
  <si>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</si>
  <si>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</si>
  <si>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</si>
  <si>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</si>
  <si>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</si>
  <si>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</si>
  <si>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</si>
  <si>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</si>
  <si>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</si>
  <si>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</si>
  <si>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</si>
  <si>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</si>
  <si>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</si>
  <si>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</si>
  <si>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</si>
  <si>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</si>
  <si>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</si>
  <si>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</si>
  <si>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</si>
  <si>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</si>
  <si>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</si>
  <si>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</si>
  <si>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</si>
  <si>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</si>
  <si>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</si>
  <si>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</si>
  <si>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</si>
  <si>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</si>
  <si>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</si>
  <si>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</si>
  <si>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</si>
  <si>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</si>
  <si>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</si>
  <si>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</si>
  <si>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</si>
  <si>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</si>
  <si>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</si>
  <si>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</si>
  <si>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</si>
  <si>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</si>
  <si>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</si>
  <si>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</si>
  <si>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</si>
  <si>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</si>
  <si>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</si>
  <si>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</si>
  <si>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</si>
  <si>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</si>
  <si>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</si>
  <si>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</si>
  <si>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</si>
  <si>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</si>
  <si>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</si>
  <si>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</si>
  <si>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</si>
  <si>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</si>
  <si>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</si>
  <si>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</si>
  <si>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</si>
  <si>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</si>
  <si>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</si>
  <si>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</si>
  <si>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</si>
  <si>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</si>
  <si>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</si>
  <si>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</si>
  <si>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</si>
  <si>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</si>
  <si>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</si>
  <si>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</si>
  <si>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</si>
  <si>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</si>
  <si>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</si>
  <si>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</si>
  <si>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</si>
  <si>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</si>
  <si>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</si>
  <si>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</si>
  <si>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</si>
  <si>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</si>
  <si>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</si>
  <si>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</si>
  <si>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</si>
  <si>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</si>
  <si>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</si>
  <si>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</si>
  <si>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</si>
  <si>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</si>
  <si>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</si>
  <si>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</si>
  <si>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</si>
  <si>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</si>
  <si>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</si>
  <si>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</si>
  <si>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</si>
  <si>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</si>
  <si>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</si>
  <si>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</si>
  <si>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</si>
  <si>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</si>
  <si>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</si>
  <si>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</si>
  <si>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</si>
  <si>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</si>
  <si>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</si>
  <si>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</si>
  <si>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</si>
  <si>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</si>
  <si>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</si>
  <si>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</si>
  <si>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</si>
  <si>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</si>
  <si>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</si>
  <si>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</si>
  <si>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</si>
  <si>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</si>
  <si>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</si>
  <si>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</si>
  <si>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</si>
  <si>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</si>
  <si>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</si>
  <si>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</si>
  <si>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</si>
  <si>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</si>
  <si>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</si>
  <si>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</si>
  <si>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</si>
  <si>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</si>
  <si>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</si>
  <si>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</si>
  <si>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</si>
  <si>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</si>
  <si>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</si>
  <si>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</si>
  <si>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</si>
  <si>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</si>
  <si>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</si>
  <si>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</si>
  <si>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</si>
  <si>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</si>
  <si>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</si>
  <si>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</si>
  <si>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</si>
  <si>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</si>
  <si>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</si>
  <si>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</si>
  <si>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</si>
  <si>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</si>
  <si>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</si>
  <si>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</si>
  <si>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</si>
  <si>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</si>
  <si>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</si>
  <si>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</si>
  <si>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</si>
  <si>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</si>
  <si>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</si>
  <si>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</si>
  <si>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</si>
  <si>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</si>
  <si>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</si>
  <si>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</si>
  <si>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</si>
  <si>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</si>
  <si>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</si>
  <si>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</si>
  <si>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</si>
  <si>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</si>
  <si>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</si>
  <si>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</si>
  <si>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</si>
  <si>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</si>
  <si>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</si>
  <si>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</si>
  <si>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</si>
  <si>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</si>
  <si>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</si>
  <si>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</si>
  <si>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</si>
  <si>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</si>
  <si>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</si>
  <si>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</si>
  <si>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</si>
  <si>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</si>
  <si>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</si>
  <si>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</si>
  <si>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</si>
  <si>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</si>
  <si>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</si>
  <si>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</si>
  <si>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</si>
  <si>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</si>
  <si>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</si>
  <si>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</si>
  <si>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</si>
  <si>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</si>
  <si>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</si>
  <si>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</si>
  <si>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</si>
  <si>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</si>
  <si>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</si>
  <si>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</si>
  <si>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</si>
  <si>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</si>
  <si>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</si>
  <si>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</si>
  <si>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</si>
  <si>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</si>
  <si>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</si>
  <si>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</si>
  <si>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</si>
  <si>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</si>
  <si>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</si>
  <si>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</si>
  <si>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</si>
  <si>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</si>
  <si>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</si>
  <si>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</si>
  <si>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</si>
  <si>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</si>
  <si>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</si>
  <si>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</si>
  <si>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</si>
  <si>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</si>
  <si>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</si>
  <si>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</si>
  <si>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</si>
  <si>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</si>
  <si>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</si>
  <si>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</si>
  <si>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</si>
  <si>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</si>
  <si>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</si>
  <si>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</si>
  <si>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</si>
  <si>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</si>
  <si>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</si>
  <si>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</si>
  <si>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</si>
  <si>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</si>
  <si>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</si>
  <si>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</si>
  <si>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</si>
  <si>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</si>
  <si>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</si>
  <si>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</si>
  <si>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</si>
  <si>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</si>
  <si>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</si>
  <si>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</si>
  <si>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</si>
  <si>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</si>
  <si>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</si>
  <si>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</si>
  <si>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</si>
  <si>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</si>
  <si>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</si>
  <si>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</si>
  <si>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</si>
  <si>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</si>
  <si>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</si>
  <si>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</si>
  <si>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</si>
  <si>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</si>
  <si>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</si>
  <si>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</si>
  <si>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</si>
  <si>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</si>
  <si>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</si>
  <si>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</si>
  <si>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</si>
  <si>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</si>
  <si>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</si>
  <si>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</si>
  <si>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</si>
  <si>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</si>
  <si>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</si>
  <si>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</si>
  <si>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</si>
  <si>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</si>
  <si>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</si>
  <si>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</si>
  <si>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</si>
  <si>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</si>
  <si>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</si>
  <si>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</si>
  <si>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</si>
  <si>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</si>
  <si>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</si>
  <si>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</si>
  <si>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</si>
  <si>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</si>
  <si>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</si>
  <si>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</si>
  <si>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</si>
  <si>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</si>
  <si>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</si>
  <si>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</si>
  <si>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</si>
  <si>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</si>
  <si>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</si>
  <si>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</si>
  <si>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</si>
  <si>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</si>
  <si>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</si>
  <si>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</si>
  <si>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</si>
  <si>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</si>
  <si>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</si>
  <si>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</si>
  <si>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</si>
  <si>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</si>
  <si>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</si>
  <si>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</si>
  <si>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</si>
  <si>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</si>
  <si>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</si>
  <si>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</si>
  <si>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</si>
  <si>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</si>
  <si>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</si>
  <si>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</si>
  <si>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</si>
  <si>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</si>
  <si>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</si>
  <si>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</si>
  <si>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</si>
  <si>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</si>
  <si>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</si>
  <si>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</si>
  <si>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</si>
  <si>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</si>
  <si>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</si>
  <si>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</si>
  <si>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</si>
  <si>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</si>
  <si>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</si>
  <si>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</si>
  <si>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</si>
  <si>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</si>
  <si>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</si>
  <si>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</si>
  <si>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</si>
  <si>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</si>
  <si>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</si>
  <si>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</si>
  <si>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</si>
  <si>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</si>
  <si>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</si>
  <si>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</si>
  <si>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</si>
  <si>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</si>
  <si>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</si>
  <si>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</si>
  <si>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</si>
  <si>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</si>
  <si>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</si>
  <si>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</si>
  <si>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</si>
  <si>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</si>
  <si>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</si>
  <si>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</si>
  <si>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</si>
  <si>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</si>
  <si>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</si>
  <si>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</si>
  <si>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</si>
  <si>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</si>
  <si>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</si>
  <si>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</si>
  <si>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</si>
  <si>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</si>
  <si>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</si>
  <si>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</si>
  <si>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</si>
  <si>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</si>
  <si>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</si>
  <si>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</si>
  <si>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</si>
  <si>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</si>
  <si>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</si>
  <si>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</si>
  <si>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</si>
  <si>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</si>
  <si>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</si>
  <si>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</si>
  <si>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</si>
  <si>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</si>
  <si>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</si>
  <si>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</si>
  <si>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</si>
  <si>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</si>
  <si>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</si>
  <si>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</si>
  <si>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</si>
  <si>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</si>
  <si>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</si>
  <si>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</si>
  <si>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</si>
  <si>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</si>
  <si>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</si>
  <si>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</si>
  <si>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</si>
  <si>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</si>
  <si>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</si>
  <si>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</si>
  <si>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</si>
  <si>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</si>
  <si>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</si>
  <si>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</si>
  <si>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</si>
  <si>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</si>
  <si>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</si>
  <si>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</si>
  <si>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</si>
  <si>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</si>
  <si>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</si>
  <si>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</si>
  <si>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</si>
  <si>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</si>
  <si>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</si>
  <si>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</si>
  <si>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</si>
  <si>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</si>
  <si>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</si>
  <si>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</si>
  <si>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</si>
  <si>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</si>
  <si>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</si>
  <si>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</si>
  <si>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</si>
  <si>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</si>
  <si>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</si>
  <si>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</si>
  <si>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</si>
  <si>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</si>
  <si>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</si>
  <si>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</si>
  <si>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</si>
  <si>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</si>
  <si>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</si>
  <si>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</si>
  <si>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</si>
  <si>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</si>
  <si>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</si>
  <si>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</si>
  <si>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</si>
  <si>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</si>
  <si>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</si>
  <si>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</si>
  <si>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</si>
  <si>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</si>
  <si>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</si>
  <si>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</si>
  <si>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</si>
  <si>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</si>
  <si>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</si>
  <si>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</si>
  <si>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</si>
  <si>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</si>
  <si>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</si>
  <si>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</si>
  <si>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</si>
  <si>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</si>
  <si>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</si>
  <si>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</si>
  <si>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</si>
  <si>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</si>
  <si>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</si>
  <si>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</si>
  <si>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</si>
  <si>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</si>
  <si>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</si>
  <si>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</si>
  <si>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</si>
  <si>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</si>
  <si>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</si>
  <si>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</si>
  <si>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</si>
  <si>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</si>
  <si>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</si>
  <si>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</si>
  <si>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</si>
  <si>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</si>
  <si>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</si>
  <si>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</si>
  <si>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</si>
  <si>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</si>
  <si>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</si>
  <si>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</si>
  <si>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</si>
  <si>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</si>
  <si>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</si>
  <si>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</si>
  <si>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</si>
  <si>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</si>
  <si>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</si>
  <si>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</si>
  <si>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</si>
  <si>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</si>
  <si>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</si>
  <si>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</si>
  <si>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</si>
  <si>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</si>
  <si>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</si>
  <si>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</si>
  <si>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</si>
  <si>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</si>
  <si>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</si>
  <si>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</si>
  <si>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</si>
  <si>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</si>
  <si>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</si>
  <si>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</si>
  <si>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</si>
  <si>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</si>
  <si>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</si>
  <si>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</si>
  <si>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</si>
  <si>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</si>
  <si>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</si>
  <si>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</si>
  <si>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</si>
  <si>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</si>
  <si>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</si>
  <si>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</si>
  <si>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</si>
  <si>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</si>
  <si>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</si>
  <si>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</si>
  <si>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</si>
  <si>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</si>
  <si>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</si>
  <si>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</si>
  <si>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</si>
  <si>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</si>
  <si>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</si>
  <si>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</si>
  <si>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</si>
  <si>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</si>
  <si>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</si>
  <si>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</si>
  <si>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</si>
  <si>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</si>
  <si>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</si>
  <si>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</si>
  <si>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</si>
  <si>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</si>
  <si>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</si>
  <si>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</si>
  <si>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</si>
  <si>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</si>
  <si>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</si>
  <si>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</si>
  <si>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</si>
  <si>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</si>
  <si>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</si>
  <si>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</si>
  <si>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</si>
  <si>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</si>
  <si>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</si>
  <si>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</si>
  <si>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</si>
  <si>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</si>
  <si>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</si>
  <si>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</si>
  <si>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</si>
  <si>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</si>
  <si>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</si>
  <si>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</si>
  <si>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</si>
  <si>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</si>
  <si>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</si>
  <si>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</si>
  <si>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</si>
  <si>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</si>
  <si>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</si>
  <si>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</si>
  <si>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</si>
  <si>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</si>
  <si>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</si>
  <si>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</si>
  <si>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</si>
  <si>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</si>
  <si>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</si>
  <si>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</si>
  <si>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</si>
  <si>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</si>
  <si>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</si>
  <si>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</si>
  <si>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</si>
  <si>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</si>
  <si>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</si>
  <si>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</si>
  <si>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</si>
  <si>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</si>
  <si>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</si>
  <si>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</si>
  <si>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</si>
  <si>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</si>
  <si>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</si>
  <si>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</si>
  <si>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</si>
  <si>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</si>
  <si>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</si>
  <si>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</si>
  <si>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</si>
  <si>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</si>
  <si>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</si>
  <si>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</si>
  <si>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</si>
  <si>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</si>
  <si>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</si>
  <si>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</si>
  <si>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</si>
  <si>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</si>
  <si>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</si>
  <si>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</si>
  <si>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</si>
  <si>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</si>
  <si>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</si>
  <si>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</si>
  <si>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</si>
  <si>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</si>
  <si>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</si>
  <si>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</si>
  <si>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</si>
  <si>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</si>
  <si>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</si>
  <si>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</si>
  <si>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</si>
  <si>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</si>
  <si>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</si>
  <si>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</si>
  <si>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</si>
  <si>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</si>
  <si>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</si>
  <si>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</si>
  <si>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</si>
  <si>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</si>
  <si>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</si>
  <si>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</si>
  <si>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</si>
  <si>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</si>
  <si>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</si>
  <si>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</si>
  <si>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</si>
  <si>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</si>
  <si>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</si>
  <si>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</si>
  <si>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</si>
  <si>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</si>
  <si>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</si>
  <si>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</si>
  <si>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</si>
  <si>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</si>
  <si>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</si>
  <si>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</si>
  <si>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</si>
  <si>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</si>
  <si>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</si>
  <si>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</si>
  <si>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</si>
  <si>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</si>
  <si>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</si>
  <si>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</si>
  <si>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</si>
  <si>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</si>
  <si>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</si>
  <si>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</si>
  <si>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</si>
  <si>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</si>
  <si>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</si>
  <si>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</si>
  <si>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</si>
  <si>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</si>
  <si>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</si>
  <si>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</si>
  <si>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</si>
  <si>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</si>
  <si>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</si>
  <si>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</si>
  <si>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</si>
  <si>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</si>
  <si>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</si>
  <si>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</si>
  <si>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</si>
  <si>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</si>
  <si>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</si>
  <si>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</si>
  <si>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</si>
  <si>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</si>
  <si>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</si>
  <si>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</si>
  <si>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</si>
  <si>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</si>
  <si>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</si>
  <si>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</si>
  <si>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</si>
  <si>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</si>
  <si>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</si>
  <si>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</si>
  <si>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</si>
  <si>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</si>
  <si>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</si>
  <si>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</si>
  <si>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</si>
  <si>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</si>
  <si>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</si>
  <si>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</si>
  <si>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</si>
  <si>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</si>
  <si>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</si>
  <si>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</si>
  <si>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</si>
  <si>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</si>
  <si>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</si>
  <si>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</si>
  <si>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</si>
  <si>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</si>
  <si>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</si>
  <si>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</si>
  <si>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</si>
  <si>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</si>
  <si>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</si>
  <si>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</si>
  <si>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</si>
  <si>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</si>
  <si>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</si>
  <si>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</si>
  <si>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</si>
  <si>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</si>
  <si>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</si>
  <si>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</si>
  <si>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</si>
  <si>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</si>
  <si>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</si>
  <si>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</si>
  <si>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</si>
  <si>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</si>
  <si>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</si>
  <si>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</si>
  <si>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</si>
  <si>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</si>
  <si>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</si>
  <si>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</si>
  <si>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</si>
  <si>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</si>
  <si>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</si>
  <si>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</si>
  <si>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</si>
  <si>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</si>
  <si>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</si>
  <si>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</si>
  <si>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</si>
  <si>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</si>
  <si>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</si>
  <si>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</si>
  <si>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</si>
  <si>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</si>
  <si>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</si>
  <si>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</si>
  <si>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</si>
  <si>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</si>
  <si>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</si>
  <si>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</si>
  <si>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</si>
  <si>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</si>
  <si>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</si>
  <si>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</si>
  <si>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</si>
  <si>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</si>
  <si>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</si>
  <si>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</si>
  <si>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</si>
  <si>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</si>
  <si>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</si>
  <si>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</si>
  <si>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</si>
  <si>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</si>
  <si>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</si>
  <si>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</si>
  <si>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</si>
  <si>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</si>
  <si>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</si>
  <si>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</si>
  <si>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</si>
  <si>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</si>
  <si>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</si>
  <si>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</si>
  <si>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</si>
  <si>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</si>
  <si>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</si>
  <si>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</si>
  <si>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</si>
  <si>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</si>
  <si>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</si>
  <si>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</si>
  <si>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</si>
  <si>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</si>
  <si>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</si>
  <si>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</si>
  <si>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</si>
  <si>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</si>
  <si>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</si>
  <si>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</si>
  <si>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</si>
  <si>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</si>
  <si>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</si>
  <si>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</si>
  <si>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</si>
  <si>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</si>
  <si>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</si>
  <si>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</si>
  <si>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</si>
  <si>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</si>
  <si>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</si>
  <si>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</si>
  <si>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</si>
  <si>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</si>
  <si>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</si>
  <si>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</si>
  <si>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</si>
  <si>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</si>
  <si>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</si>
  <si>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</si>
  <si>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</si>
  <si>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</si>
  <si>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</si>
  <si>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</si>
  <si>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</si>
  <si>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</si>
  <si>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</si>
  <si>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</si>
  <si>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</si>
  <si>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</si>
  <si>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</si>
  <si>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</si>
  <si>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</si>
  <si>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</si>
  <si>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</si>
  <si>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</si>
  <si>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</si>
  <si>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</si>
  <si>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</si>
  <si>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</si>
  <si>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</si>
  <si>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</si>
  <si>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</si>
  <si>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</si>
  <si>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</si>
  <si>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</si>
  <si>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</si>
  <si>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</si>
  <si>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</si>
  <si>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</si>
  <si>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</si>
  <si>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</si>
  <si>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</si>
  <si>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</si>
  <si>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</si>
  <si>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</si>
  <si>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</si>
  <si>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</si>
  <si>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</si>
  <si>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</si>
  <si>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</si>
  <si>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</si>
  <si>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</si>
  <si>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</si>
  <si>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</si>
  <si>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</si>
  <si>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</si>
  <si>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</si>
  <si>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</si>
  <si>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</si>
  <si>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</si>
  <si>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</si>
  <si>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</si>
  <si>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</si>
  <si>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</si>
  <si>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</si>
  <si>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</si>
  <si>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</si>
  <si>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</si>
  <si>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</si>
  <si>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</si>
  <si>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</si>
  <si>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</si>
  <si>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</si>
  <si>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</si>
  <si>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</si>
  <si>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</si>
  <si>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</si>
  <si>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</si>
  <si>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</si>
  <si>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</si>
  <si>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</si>
  <si>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</si>
  <si>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</si>
  <si>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</si>
  <si>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</si>
  <si>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</si>
  <si>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</si>
  <si>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</si>
  <si>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</si>
  <si>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</si>
  <si>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</si>
  <si>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</si>
  <si>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</si>
  <si>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</si>
  <si>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</si>
  <si>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</si>
  <si>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</si>
  <si>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</si>
  <si>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</si>
  <si>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</si>
  <si>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</si>
  <si>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</si>
  <si>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</si>
  <si>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</si>
  <si>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</si>
  <si>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</si>
  <si>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</si>
  <si>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</si>
  <si>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</si>
  <si>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</si>
  <si>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</si>
  <si>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</si>
  <si>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</si>
  <si>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</si>
  <si>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</si>
  <si>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</si>
  <si>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</si>
  <si>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</si>
  <si>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</si>
  <si>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</si>
  <si>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</si>
  <si>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</si>
  <si>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</si>
  <si>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</si>
  <si>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</si>
  <si>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</si>
  <si>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</si>
  <si>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</si>
  <si>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</si>
  <si>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</si>
  <si>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</si>
  <si>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</si>
  <si>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</si>
  <si>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</si>
  <si>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</si>
  <si>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</si>
  <si>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</si>
  <si>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</si>
  <si>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</si>
  <si>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</si>
  <si>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</si>
  <si>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</si>
  <si>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</si>
  <si>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</si>
  <si>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</si>
  <si>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</si>
  <si>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</si>
  <si>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</si>
  <si>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</si>
  <si>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</si>
  <si>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</si>
  <si>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</si>
  <si>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</si>
  <si>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</si>
  <si>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</si>
  <si>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</si>
  <si>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</si>
  <si>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</si>
  <si>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</si>
  <si>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</si>
  <si>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</si>
  <si>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</si>
  <si>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</si>
  <si>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</si>
  <si>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</si>
  <si>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</si>
  <si>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</si>
  <si>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</si>
  <si>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</si>
  <si>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</si>
  <si>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</si>
  <si>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</si>
  <si>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</si>
  <si>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</si>
  <si>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</si>
  <si>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</si>
  <si>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</si>
  <si>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</si>
  <si>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</si>
  <si>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</si>
  <si>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</si>
  <si>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</si>
  <si>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</si>
  <si>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</si>
  <si>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</si>
  <si>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</si>
  <si>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</si>
  <si>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</si>
  <si>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</si>
  <si>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</si>
  <si>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</si>
  <si>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</si>
  <si>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</si>
  <si>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</si>
  <si>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</si>
  <si>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</si>
  <si>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</si>
  <si>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</si>
  <si>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</si>
  <si>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</si>
  <si>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</si>
  <si>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</si>
  <si>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</si>
  <si>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</si>
  <si>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</si>
  <si>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</si>
  <si>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</si>
  <si>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</si>
  <si>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</si>
  <si>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</si>
  <si>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</si>
  <si>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</si>
  <si>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</si>
  <si>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</si>
  <si>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</si>
  <si>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</si>
  <si>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</si>
  <si>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</si>
  <si>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</si>
  <si>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</si>
  <si>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</si>
  <si>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</si>
  <si>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</si>
  <si>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</si>
  <si>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</si>
  <si>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</si>
  <si>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</si>
  <si>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</si>
  <si>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</si>
  <si>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</si>
  <si>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</si>
  <si>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</si>
  <si>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</si>
  <si>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</si>
  <si>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</si>
  <si>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</si>
  <si>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</si>
  <si>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</si>
  <si>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</si>
  <si>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</si>
  <si>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</si>
  <si>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</si>
  <si>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</si>
  <si>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</si>
  <si>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</si>
  <si>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</si>
  <si>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</si>
  <si>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</si>
  <si>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</si>
  <si>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</si>
  <si>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</si>
  <si>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</si>
  <si>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</si>
  <si>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</si>
  <si>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</si>
  <si>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</si>
  <si>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</si>
  <si>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</si>
  <si>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</si>
  <si>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</si>
  <si>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</si>
  <si>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</si>
  <si>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</si>
  <si>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</si>
  <si>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</si>
  <si>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</si>
  <si>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</si>
  <si>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</si>
  <si>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</si>
  <si>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</si>
  <si>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</si>
  <si>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</si>
  <si>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</si>
  <si>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</si>
  <si>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</si>
  <si>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</si>
  <si>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</si>
  <si>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</si>
  <si>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</si>
  <si>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</si>
  <si>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</si>
  <si>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</si>
  <si>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</si>
  <si>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</si>
  <si>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</si>
  <si>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</si>
  <si>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</si>
  <si>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</si>
  <si>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</si>
  <si>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</si>
  <si>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</si>
  <si>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</si>
  <si>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</si>
  <si>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</si>
  <si>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</si>
  <si>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</si>
  <si>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</si>
  <si>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</si>
  <si>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</si>
  <si>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</si>
  <si>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</si>
  <si>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</si>
  <si>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</si>
  <si>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</si>
  <si>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</si>
  <si>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</si>
  <si>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</si>
  <si>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</si>
  <si>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</si>
  <si>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</si>
  <si>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</si>
  <si>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</si>
  <si>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</si>
  <si>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</si>
  <si>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</si>
  <si>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</si>
  <si>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</si>
  <si>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</si>
  <si>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</si>
  <si>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</si>
  <si>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</si>
  <si>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</si>
  <si>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</si>
  <si>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</si>
  <si>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</si>
  <si>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</si>
  <si>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</si>
  <si>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</si>
  <si>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</si>
  <si>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</si>
  <si>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</si>
  <si>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</si>
  <si>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</si>
  <si>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</si>
  <si>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</si>
  <si>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</si>
  <si>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</si>
  <si>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</si>
  <si>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</si>
  <si>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</si>
  <si>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</si>
  <si>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</si>
  <si>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</si>
  <si>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</si>
  <si>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</si>
  <si>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</si>
  <si>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</si>
  <si>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</si>
  <si>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</si>
  <si>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</si>
  <si>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</si>
  <si>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</si>
  <si>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</si>
  <si>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</si>
  <si>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</si>
  <si>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</si>
  <si>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</si>
  <si>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</si>
  <si>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</si>
  <si>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</si>
  <si>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</si>
  <si>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</si>
  <si>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</si>
  <si>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</si>
  <si>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</si>
  <si>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</si>
  <si>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</si>
  <si>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</si>
  <si>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</si>
  <si>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</si>
  <si>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</si>
  <si>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</si>
  <si>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</si>
  <si>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</si>
  <si>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</si>
  <si>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</si>
  <si>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</si>
  <si>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</si>
  <si>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</si>
  <si>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</si>
  <si>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</si>
  <si>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</si>
  <si>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</si>
  <si>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</si>
  <si>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</si>
  <si>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</si>
  <si>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</si>
  <si>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</si>
  <si>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</si>
  <si>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</si>
  <si>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</si>
  <si>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</si>
  <si>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</si>
  <si>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</si>
  <si>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</si>
  <si>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</si>
  <si>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</si>
  <si>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</si>
  <si>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</si>
  <si>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</si>
  <si>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</si>
  <si>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</si>
  <si>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</si>
  <si>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</si>
  <si>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</si>
  <si>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</si>
  <si>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</si>
  <si>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</si>
  <si>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</si>
  <si>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</si>
  <si>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</si>
  <si>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</si>
  <si>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</si>
  <si>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</si>
  <si>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</si>
  <si>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</si>
  <si>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</si>
  <si>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</si>
  <si>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</si>
  <si>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</si>
  <si>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</si>
  <si>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</si>
  <si>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</si>
  <si>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</si>
  <si>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</si>
  <si>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</si>
  <si>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</si>
  <si>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</si>
  <si>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</si>
  <si>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</si>
  <si>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</si>
  <si>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</si>
  <si>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</si>
  <si>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</si>
  <si>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</si>
  <si>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</si>
  <si>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</si>
  <si>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</si>
  <si>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</si>
  <si>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</si>
  <si>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</si>
  <si>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</si>
  <si>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</si>
  <si>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</si>
  <si>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</si>
  <si>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</si>
  <si>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</si>
  <si>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</si>
  <si>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</si>
  <si>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</si>
  <si>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</si>
  <si>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</si>
  <si>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</si>
  <si>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</si>
  <si>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</si>
  <si>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</si>
  <si>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</si>
  <si>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</si>
  <si>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</si>
  <si>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</si>
  <si>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</si>
  <si>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</si>
  <si>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</si>
  <si>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</si>
  <si>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</si>
  <si>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</si>
  <si>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</si>
  <si>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</si>
  <si>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</si>
  <si>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</si>
  <si>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</si>
  <si>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</si>
  <si>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</si>
  <si>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</si>
  <si>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</si>
  <si>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</si>
  <si>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</si>
  <si>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</si>
  <si>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</si>
  <si>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</si>
  <si>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</si>
  <si>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</si>
  <si>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</si>
  <si>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</si>
  <si>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</si>
  <si>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</si>
  <si>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</si>
  <si>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</si>
  <si>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</si>
  <si>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</si>
  <si>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</si>
  <si>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</si>
  <si>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</si>
  <si>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</si>
  <si>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</si>
  <si>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</si>
  <si>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</si>
  <si>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</si>
  <si>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</si>
  <si>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</si>
  <si>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</si>
  <si>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</si>
  <si>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</si>
  <si>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</si>
  <si>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</si>
  <si>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</si>
  <si>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</si>
  <si>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</si>
  <si>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</si>
  <si>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</si>
  <si>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</si>
  <si>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</si>
  <si>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</si>
  <si>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</si>
  <si>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</si>
  <si>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</si>
  <si>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</si>
  <si>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</si>
  <si>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</si>
  <si>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</si>
  <si>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</si>
  <si>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</si>
  <si>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</si>
  <si>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</si>
  <si>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</si>
  <si>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</si>
  <si>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</si>
  <si>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</si>
  <si>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</si>
  <si>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</si>
  <si>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</si>
  <si>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</si>
  <si>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</si>
  <si>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</si>
  <si>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</si>
  <si>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</si>
  <si>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</si>
  <si>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</si>
  <si>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</si>
  <si>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</si>
  <si>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</si>
  <si>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</si>
  <si>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</si>
  <si>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</si>
  <si>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</si>
  <si>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</si>
  <si>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</si>
  <si>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</si>
  <si>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</si>
  <si>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</si>
  <si>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</si>
  <si>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</si>
  <si>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</si>
  <si>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</si>
  <si>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</si>
  <si>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</si>
  <si>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</si>
  <si>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</si>
  <si>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</si>
  <si>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</si>
  <si>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</si>
  <si>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</si>
  <si>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</si>
  <si>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</si>
  <si>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</si>
  <si>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</si>
  <si>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</si>
  <si>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</si>
  <si>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</si>
  <si>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</si>
  <si>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</si>
  <si>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</si>
  <si>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</si>
  <si>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</si>
  <si>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</si>
  <si>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</si>
  <si>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</si>
  <si>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</si>
  <si>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</si>
  <si>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</si>
  <si>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</si>
  <si>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</si>
  <si>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</si>
  <si>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</si>
  <si>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</si>
  <si>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</si>
  <si>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</si>
  <si>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</si>
  <si>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</si>
  <si>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</si>
  <si>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</si>
  <si>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</si>
  <si>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</si>
  <si>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</si>
  <si>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</si>
  <si>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</si>
  <si>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</si>
  <si>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</si>
  <si>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</si>
  <si>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</si>
  <si>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</si>
  <si>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</si>
  <si>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</si>
  <si>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</si>
  <si>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</si>
  <si>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</si>
  <si>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</si>
  <si>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</si>
  <si>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</si>
  <si>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</si>
  <si>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</si>
  <si>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</si>
  <si>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</si>
  <si>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</si>
  <si>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</si>
  <si>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</si>
  <si>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</si>
  <si>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</si>
  <si>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</si>
  <si>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</si>
  <si>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</si>
  <si>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</si>
  <si>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</si>
  <si>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</si>
  <si>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</si>
  <si>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</si>
  <si>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</si>
  <si>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</si>
  <si>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</si>
  <si>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</si>
  <si>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</si>
  <si>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</si>
  <si>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</si>
  <si>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</si>
  <si>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</si>
  <si>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</si>
  <si>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</si>
  <si>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</si>
  <si>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</si>
  <si>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</si>
  <si>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</si>
  <si>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</si>
  <si>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</si>
  <si>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</si>
  <si>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</si>
  <si>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</si>
  <si>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</si>
  <si>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</si>
  <si>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</si>
  <si>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</si>
  <si>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</si>
  <si>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</si>
  <si>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</si>
  <si>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</si>
  <si>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</si>
  <si>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</si>
  <si>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</si>
  <si>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</si>
  <si>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</si>
  <si>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</si>
  <si>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</si>
  <si>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</si>
  <si>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</si>
  <si>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</si>
  <si>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</si>
  <si>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</si>
  <si>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</si>
  <si>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</si>
  <si>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</si>
  <si>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</si>
  <si>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</si>
  <si>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</si>
  <si>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</si>
  <si>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</si>
  <si>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</si>
  <si>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</si>
  <si>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</si>
  <si>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</si>
  <si>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</si>
  <si>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</si>
  <si>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</si>
  <si>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</si>
  <si>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</si>
  <si>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</si>
  <si>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</si>
  <si>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</si>
  <si>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</si>
  <si>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</si>
  <si>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</si>
  <si>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</si>
  <si>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</si>
  <si>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</si>
  <si>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</si>
  <si>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</si>
  <si>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</si>
  <si>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</si>
  <si>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</si>
  <si>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</si>
  <si>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</si>
  <si>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</si>
  <si>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</si>
  <si>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</si>
  <si>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</si>
  <si>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</si>
  <si>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</si>
  <si>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</si>
  <si>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</si>
  <si>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</si>
  <si>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</si>
  <si>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</si>
  <si>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</si>
  <si>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</si>
  <si>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</si>
  <si>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</si>
  <si>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</si>
  <si>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</si>
  <si>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</si>
  <si>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</si>
  <si>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</si>
  <si>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</si>
  <si>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</si>
  <si>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</si>
  <si>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</si>
  <si>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</si>
  <si>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</si>
  <si>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</si>
  <si>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</si>
  <si>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</si>
  <si>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</si>
  <si>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</si>
  <si>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</si>
  <si>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</si>
  <si>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</si>
  <si>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</si>
  <si>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</si>
  <si>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</si>
  <si>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</si>
  <si>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</si>
  <si>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</si>
  <si>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</si>
  <si>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</si>
  <si>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</si>
  <si>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</si>
  <si>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</si>
  <si>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</si>
  <si>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</si>
  <si>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</si>
  <si>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</si>
  <si>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</si>
  <si>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</si>
  <si>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</si>
  <si>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</si>
  <si>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</si>
  <si>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</si>
  <si>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</si>
  <si>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</si>
  <si>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</si>
  <si>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</si>
  <si>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</si>
  <si>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</si>
  <si>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</si>
  <si>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</si>
  <si>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</si>
  <si>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</si>
  <si>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</si>
  <si>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</si>
  <si>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</si>
  <si>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</si>
  <si>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</si>
  <si>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</si>
  <si>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</si>
  <si>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</si>
  <si>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</si>
  <si>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</si>
  <si>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</si>
  <si>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</si>
  <si>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</si>
  <si>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</si>
  <si>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</si>
  <si>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</si>
  <si>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</si>
  <si>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</si>
  <si>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</si>
  <si>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</si>
  <si>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</si>
  <si>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</si>
  <si>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</si>
  <si>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</si>
  <si>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</si>
  <si>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</si>
  <si>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</si>
  <si>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</si>
  <si>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</si>
  <si>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</si>
  <si>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</si>
  <si>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</si>
  <si>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</si>
  <si>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</si>
  <si>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</si>
  <si>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</si>
  <si>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</si>
  <si>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</si>
  <si>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</si>
  <si>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</si>
  <si>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</si>
  <si>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</si>
  <si>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</si>
  <si>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</si>
  <si>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</si>
  <si>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</si>
  <si>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</si>
  <si>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</si>
  <si>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</si>
  <si>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</si>
  <si>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</si>
  <si>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</si>
  <si>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</si>
  <si>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</si>
  <si>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</si>
  <si>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</si>
  <si>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</si>
  <si>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</si>
  <si>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</si>
  <si>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</si>
  <si>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</si>
  <si>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</si>
  <si>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</si>
  <si>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</si>
  <si>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</si>
  <si>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</si>
  <si>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</si>
  <si>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</si>
  <si>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</si>
  <si>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</si>
  <si>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</si>
  <si>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</si>
  <si>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</si>
  <si>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</si>
  <si>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</si>
  <si>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</si>
  <si>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</si>
  <si>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</si>
  <si>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</si>
  <si>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</si>
  <si>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</si>
  <si>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</si>
  <si>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</si>
  <si>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</si>
  <si>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</si>
  <si>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</si>
  <si>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</si>
  <si>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</si>
  <si>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</si>
  <si>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</si>
  <si>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</si>
  <si>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</si>
  <si>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</si>
  <si>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</si>
  <si>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</si>
  <si>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</si>
  <si>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</si>
  <si>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</si>
  <si>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</si>
  <si>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</si>
  <si>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</si>
  <si>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</si>
  <si>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</si>
  <si>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</si>
  <si>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</si>
  <si>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</si>
  <si>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</si>
  <si>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</si>
  <si>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</si>
  <si>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</si>
  <si>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</si>
  <si>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</si>
  <si>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</si>
  <si>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</si>
  <si>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</si>
  <si>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</si>
  <si>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</si>
  <si>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</si>
  <si>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</si>
  <si>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</si>
  <si>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</si>
  <si>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</si>
  <si>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</si>
  <si>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</si>
  <si>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</si>
  <si>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</si>
  <si>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</si>
  <si>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</si>
  <si>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</si>
  <si>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</si>
  <si>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</si>
  <si>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</si>
  <si>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</si>
  <si>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</si>
  <si>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</si>
  <si>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</si>
  <si>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</si>
  <si>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</si>
  <si>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</si>
  <si>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</si>
  <si>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</si>
  <si>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</si>
  <si>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</si>
  <si>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</si>
  <si>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</si>
  <si>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</si>
  <si>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</si>
  <si>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</si>
  <si>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</si>
  <si>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</si>
  <si>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</si>
  <si>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</si>
  <si>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</si>
  <si>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</si>
  <si>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</si>
  <si>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</si>
  <si>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</si>
  <si>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</si>
  <si>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</si>
  <si>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</si>
  <si>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</si>
  <si>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</si>
  <si>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</si>
  <si>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</si>
  <si>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</si>
  <si>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</si>
  <si>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</si>
  <si>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</si>
  <si>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</si>
  <si>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</si>
  <si>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</si>
  <si>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</si>
  <si>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</si>
  <si>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</si>
  <si>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</si>
  <si>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</si>
  <si>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</si>
  <si>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</si>
  <si>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</si>
  <si>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</si>
  <si>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</si>
  <si>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</si>
  <si>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</si>
  <si>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</si>
  <si>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</si>
  <si>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</si>
  <si>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</si>
  <si>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</si>
  <si>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</si>
  <si>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</si>
  <si>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</si>
  <si>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</si>
  <si>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</si>
  <si>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</si>
  <si>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</si>
  <si>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</si>
  <si>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</si>
  <si>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</si>
  <si>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</si>
  <si>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</si>
  <si>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</si>
  <si>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</si>
  <si>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</si>
  <si>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</si>
  <si>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</si>
  <si>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</si>
  <si>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</si>
  <si>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</si>
  <si>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</si>
  <si>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</si>
  <si>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</si>
  <si>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</si>
  <si>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</si>
  <si>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</si>
  <si>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</si>
  <si>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</si>
  <si>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</si>
  <si>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</si>
  <si>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</si>
  <si>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</si>
  <si>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</si>
  <si>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</si>
  <si>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</si>
  <si>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</si>
  <si>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</si>
  <si>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</si>
  <si>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</si>
  <si>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</si>
  <si>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</si>
  <si>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</si>
  <si>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</si>
  <si>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</si>
  <si>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</si>
  <si>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</si>
  <si>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</si>
  <si>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</si>
  <si>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</si>
  <si>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</si>
  <si>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</si>
  <si>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</si>
  <si>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</si>
  <si>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</si>
  <si>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</si>
  <si>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</si>
  <si>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</si>
  <si>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</si>
  <si>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</si>
  <si>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</si>
  <si>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</si>
  <si>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</si>
  <si>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</si>
  <si>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</si>
  <si>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</si>
  <si>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</si>
  <si>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</si>
  <si>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</si>
  <si>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</si>
  <si>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</si>
  <si>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</si>
  <si>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</si>
  <si>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</si>
  <si>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</si>
  <si>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</si>
  <si>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</si>
  <si>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</si>
  <si>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</si>
  <si>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</si>
  <si>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</si>
  <si>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</si>
  <si>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</si>
  <si>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</si>
  <si>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</si>
  <si>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</si>
  <si>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</si>
  <si>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</si>
  <si>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</si>
  <si>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</si>
  <si>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</si>
  <si>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</si>
  <si>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</si>
  <si>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</si>
  <si>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</si>
  <si>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</si>
  <si>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</si>
  <si>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</si>
  <si>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</si>
  <si>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</si>
  <si>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</si>
  <si>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</si>
  <si>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</si>
  <si>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</si>
  <si>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</si>
  <si>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</si>
  <si>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</si>
  <si>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</si>
  <si>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</si>
  <si>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</si>
  <si>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</si>
  <si>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</si>
  <si>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</si>
  <si>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</si>
  <si>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</si>
  <si>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</si>
  <si>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</si>
  <si>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</si>
  <si>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</si>
  <si>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</si>
  <si>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</si>
  <si>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</si>
  <si>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</si>
  <si>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</si>
  <si>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</si>
  <si>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</si>
  <si>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</si>
  <si>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</si>
  <si>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</si>
  <si>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</si>
  <si>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</si>
  <si>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</si>
  <si>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</si>
  <si>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</si>
  <si>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</si>
  <si>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</si>
  <si>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</si>
  <si>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</si>
  <si>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</si>
  <si>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</si>
  <si>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</si>
  <si>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</si>
  <si>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</si>
  <si>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</si>
  <si>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</si>
  <si>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</si>
  <si>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</si>
  <si>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</si>
  <si>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</si>
  <si>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</si>
  <si>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</si>
  <si>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</si>
  <si>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</si>
  <si>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</si>
  <si>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</si>
  <si>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</si>
  <si>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</si>
  <si>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</si>
  <si>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</si>
  <si>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</si>
  <si>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</si>
  <si>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</si>
  <si>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</si>
  <si>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</si>
  <si>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</si>
  <si>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</si>
  <si>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</si>
  <si>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</si>
  <si>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</si>
  <si>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</si>
  <si>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</si>
  <si>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</si>
  <si>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</si>
  <si>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</si>
  <si>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</si>
  <si>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</si>
  <si>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</si>
  <si>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</si>
  <si>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</si>
  <si>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</si>
  <si>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</si>
  <si>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</si>
  <si>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</si>
  <si>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</si>
  <si>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</si>
  <si>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</si>
  <si>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</si>
  <si>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</si>
  <si>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</si>
  <si>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</si>
  <si>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</si>
  <si>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</si>
  <si>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</si>
  <si>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</si>
  <si>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</si>
  <si>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</si>
  <si>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</si>
  <si>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</si>
  <si>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</si>
  <si>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</si>
  <si>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</si>
  <si>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</si>
  <si>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</si>
  <si>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</si>
  <si>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</si>
  <si>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</si>
  <si>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</si>
  <si>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</si>
  <si>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</si>
  <si>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</si>
  <si>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</si>
  <si>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</si>
  <si>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</si>
  <si>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</si>
  <si>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</si>
  <si>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</si>
  <si>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</si>
  <si>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</si>
  <si>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</si>
  <si>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</si>
  <si>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</si>
  <si>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</si>
  <si>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</si>
  <si>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</si>
  <si>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</si>
  <si>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</si>
  <si>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</si>
  <si>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</si>
  <si>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</si>
  <si>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</si>
  <si>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</si>
  <si>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</si>
  <si>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</si>
  <si>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</si>
  <si>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</si>
  <si>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</si>
  <si>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</si>
  <si>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</si>
  <si>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</si>
  <si>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</si>
  <si>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</si>
  <si>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</si>
  <si>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</si>
  <si>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</si>
  <si>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</si>
  <si>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</si>
  <si>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</si>
  <si>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</si>
  <si>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</si>
  <si>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</si>
  <si>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</si>
  <si>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</si>
  <si>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</si>
  <si>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</si>
  <si>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</si>
  <si>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</si>
  <si>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</si>
  <si>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</si>
  <si>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</si>
  <si>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</si>
  <si>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</si>
  <si>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</si>
  <si>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</si>
  <si>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</si>
  <si>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</si>
  <si>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</si>
  <si>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</si>
  <si>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</si>
  <si>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</si>
  <si>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</si>
  <si>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</si>
  <si>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</si>
  <si>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</si>
  <si>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</si>
  <si>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</si>
  <si>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</si>
  <si>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</si>
  <si>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</si>
  <si>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</si>
  <si>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</si>
  <si>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</si>
  <si>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</si>
  <si>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</si>
  <si>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</si>
  <si>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</si>
  <si>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</si>
  <si>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</si>
  <si>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</si>
  <si>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</si>
  <si>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</si>
  <si>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</si>
  <si>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</si>
  <si>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</si>
  <si>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</si>
  <si>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</si>
  <si>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</si>
  <si>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</si>
  <si>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</si>
  <si>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</si>
  <si>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</si>
  <si>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</si>
  <si>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</si>
  <si>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</si>
  <si>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</si>
  <si>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</si>
  <si>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</si>
  <si>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</si>
  <si>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</si>
  <si>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</si>
  <si>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</si>
  <si>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</si>
  <si>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</si>
  <si>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</si>
  <si>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</si>
  <si>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</si>
  <si>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</si>
  <si>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</si>
  <si>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</si>
  <si>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</si>
  <si>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</si>
  <si>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</si>
  <si>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</si>
  <si>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</si>
  <si>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</si>
  <si>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</si>
  <si>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</si>
  <si>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</si>
  <si>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</si>
  <si>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</si>
  <si>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</si>
  <si>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</si>
  <si>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</si>
  <si>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</si>
  <si>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</si>
  <si>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</si>
  <si>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</si>
  <si>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</si>
  <si>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</si>
  <si>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</si>
  <si>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</si>
  <si>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</si>
  <si>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</si>
  <si>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</si>
  <si>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</si>
  <si>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</si>
  <si>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</si>
  <si>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</si>
  <si>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</si>
  <si>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</si>
  <si>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</si>
  <si>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</si>
  <si>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</si>
  <si>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</si>
  <si>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</si>
  <si>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</si>
  <si>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</si>
  <si>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</si>
  <si>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</si>
  <si>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</si>
  <si>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</si>
  <si>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</si>
  <si>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</si>
  <si>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</si>
  <si>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</si>
  <si>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</si>
  <si>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</si>
  <si>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</si>
  <si>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</si>
  <si>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</si>
  <si>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</si>
  <si>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</si>
  <si>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</si>
  <si>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</si>
  <si>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</si>
  <si>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</si>
  <si>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</si>
  <si>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</si>
  <si>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</si>
  <si>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</si>
  <si>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</si>
  <si>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</si>
  <si>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</si>
  <si>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</si>
  <si>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</si>
  <si>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</si>
  <si>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</si>
  <si>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</si>
  <si>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</si>
  <si>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</si>
  <si>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</si>
  <si>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</si>
  <si>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</si>
  <si>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</si>
  <si>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</si>
  <si>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</si>
  <si>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</si>
  <si>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</si>
  <si>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</si>
  <si>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</si>
  <si>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</si>
  <si>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</si>
  <si>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</si>
  <si>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</si>
  <si>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</si>
  <si>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</si>
  <si>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</si>
  <si>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</si>
  <si>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</si>
  <si>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</si>
  <si>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</si>
  <si>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</si>
  <si>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</si>
  <si>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</si>
  <si>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</si>
  <si>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</si>
  <si>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</si>
  <si>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</si>
  <si>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</si>
  <si>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</si>
  <si>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</si>
  <si>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</si>
  <si>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</si>
  <si>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</si>
  <si>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</si>
  <si>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</si>
  <si>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</si>
  <si>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</si>
  <si>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</si>
  <si>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</si>
  <si>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</si>
  <si>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</si>
  <si>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</si>
  <si>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</si>
  <si>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</si>
  <si>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</si>
  <si>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</si>
  <si>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</si>
  <si>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</si>
  <si>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</si>
  <si>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</si>
  <si>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</si>
  <si>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</si>
  <si>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</si>
  <si>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</si>
  <si>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</si>
  <si>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</si>
  <si>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</si>
  <si>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</si>
  <si>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</si>
  <si>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</si>
  <si>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</si>
  <si>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</si>
  <si>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</si>
  <si>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</si>
  <si>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</si>
  <si>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</si>
  <si>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</si>
  <si>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</si>
  <si>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</si>
  <si>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</si>
  <si>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</si>
  <si>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</si>
  <si>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</si>
  <si>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</si>
  <si>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</si>
  <si>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</si>
  <si>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</si>
  <si>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</si>
  <si>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</si>
  <si>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</si>
  <si>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</si>
  <si>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</si>
  <si>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</si>
  <si>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</si>
  <si>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</si>
  <si>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</si>
  <si>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</si>
  <si>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</si>
  <si>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</si>
  <si>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</si>
  <si>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</si>
  <si>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</si>
  <si>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</si>
  <si>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</si>
  <si>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</si>
  <si>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</si>
  <si>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</si>
  <si>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</si>
  <si>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</si>
  <si>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</si>
  <si>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</si>
  <si>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</si>
  <si>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</si>
  <si>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</si>
  <si>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</si>
  <si>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</si>
  <si>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</si>
  <si>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</si>
  <si>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</si>
  <si>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</si>
  <si>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</si>
  <si>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</si>
  <si>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</si>
  <si>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</si>
  <si>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</si>
  <si>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</si>
  <si>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</si>
  <si>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</si>
  <si>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</si>
  <si>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</si>
  <si>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</si>
  <si>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</si>
  <si>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</si>
  <si>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</si>
  <si>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</si>
  <si>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</si>
  <si>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</si>
  <si>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</si>
  <si>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</si>
  <si>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</si>
  <si>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</si>
  <si>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</si>
  <si>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</si>
  <si>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</si>
  <si>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</si>
  <si>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</si>
  <si>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</si>
  <si>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</si>
  <si>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</si>
  <si>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</si>
  <si>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</si>
  <si>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</si>
  <si>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</si>
  <si>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</si>
  <si>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</si>
  <si>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</si>
  <si>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</si>
  <si>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</si>
  <si>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</si>
  <si>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</si>
  <si>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</si>
  <si>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</si>
  <si>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</si>
  <si>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</si>
  <si>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</si>
  <si>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</si>
  <si>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</si>
  <si>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</si>
  <si>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</si>
  <si>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</si>
  <si>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</si>
  <si>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</si>
  <si>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</si>
  <si>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</si>
  <si>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</si>
  <si>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</si>
  <si>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</si>
  <si>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</si>
  <si>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</si>
  <si>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</si>
  <si>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</si>
  <si>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</si>
  <si>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</si>
  <si>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</si>
  <si>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</si>
  <si>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</si>
  <si>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</si>
  <si>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</si>
  <si>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</si>
  <si>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</si>
  <si>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</si>
  <si>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</si>
  <si>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</si>
  <si>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</si>
  <si>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</si>
  <si>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</si>
  <si>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</si>
  <si>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</si>
  <si>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</si>
  <si>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</si>
  <si>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</si>
  <si>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</si>
  <si>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</si>
  <si>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</si>
  <si>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</si>
  <si>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</si>
  <si>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</si>
  <si>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</si>
  <si>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</si>
  <si>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</si>
  <si>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</si>
  <si>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</si>
  <si>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</si>
  <si>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</si>
  <si>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</si>
  <si>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</si>
  <si>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</si>
  <si>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</si>
  <si>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</si>
  <si>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</si>
  <si>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</si>
  <si>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</si>
  <si>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</si>
  <si>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</si>
  <si>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</si>
  <si>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</si>
  <si>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</si>
  <si>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</si>
  <si>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</si>
  <si>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</si>
  <si>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</si>
  <si>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</si>
  <si>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</si>
  <si>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</si>
  <si>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</si>
  <si>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</si>
  <si>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</si>
  <si>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</si>
  <si>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</si>
  <si>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</si>
  <si>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</si>
  <si>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</si>
  <si>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</si>
  <si>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</si>
  <si>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</si>
  <si>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</si>
  <si>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</si>
  <si>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</si>
  <si>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</si>
  <si>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</si>
  <si>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</si>
  <si>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</si>
  <si>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</si>
  <si>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</si>
  <si>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</si>
  <si>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</si>
  <si>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</si>
  <si>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</si>
  <si>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</si>
  <si>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</si>
  <si>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</si>
  <si>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</si>
  <si>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</si>
  <si>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</si>
  <si>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</si>
  <si>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</si>
  <si>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</si>
  <si>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</si>
  <si>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</si>
  <si>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</si>
  <si>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</si>
  <si>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</si>
  <si>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</si>
  <si>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</si>
  <si>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</si>
  <si>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</si>
  <si>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</si>
  <si>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</si>
  <si>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</si>
  <si>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</si>
  <si>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</si>
  <si>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</si>
  <si>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</si>
  <si>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</si>
  <si>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</si>
  <si>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</si>
  <si>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</si>
  <si>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</si>
  <si>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</si>
  <si>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</si>
  <si>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</si>
  <si>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</si>
  <si>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</si>
  <si>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</si>
  <si>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</si>
  <si>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</si>
  <si>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</si>
  <si>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</si>
  <si>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</si>
  <si>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</si>
  <si>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</si>
  <si>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</si>
  <si>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</si>
  <si>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</si>
  <si>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</si>
  <si>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</si>
  <si>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</si>
  <si>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</si>
  <si>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</si>
  <si>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</si>
  <si>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</si>
  <si>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</si>
  <si>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</si>
  <si>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</si>
  <si>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</si>
  <si>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</si>
  <si>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</si>
  <si>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</si>
  <si>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</si>
  <si>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</si>
  <si>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</si>
  <si>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</si>
  <si>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</si>
  <si>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</si>
  <si>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</si>
  <si>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</si>
  <si>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</si>
  <si>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</si>
  <si>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</si>
  <si>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</si>
  <si>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</si>
  <si>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</si>
  <si>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</si>
  <si>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</si>
  <si>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</si>
  <si>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</si>
  <si>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</si>
  <si>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</si>
  <si>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</si>
  <si>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</si>
  <si>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</si>
  <si>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</si>
  <si>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</si>
  <si>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</si>
  <si>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</si>
  <si>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</si>
  <si>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</si>
  <si>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</si>
  <si>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</si>
  <si>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</si>
  <si>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</si>
  <si>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</si>
  <si>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</si>
  <si>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</si>
  <si>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</si>
  <si>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</si>
  <si>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</si>
  <si>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</si>
  <si>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</si>
  <si>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</si>
  <si>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</si>
  <si>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</si>
  <si>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</si>
  <si>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</si>
  <si>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</si>
  <si>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</si>
  <si>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</si>
  <si>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</si>
  <si>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</si>
  <si>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</si>
  <si>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</si>
  <si>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</si>
  <si>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</si>
  <si>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</si>
  <si>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</si>
  <si>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</si>
  <si>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</si>
  <si>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</si>
  <si>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</si>
  <si>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</si>
  <si>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</si>
  <si>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</si>
  <si>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</si>
  <si>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</si>
  <si>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</si>
  <si>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</si>
  <si>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</si>
  <si>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</si>
  <si>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</si>
  <si>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</si>
  <si>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</si>
  <si>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</si>
  <si>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</si>
  <si>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</si>
  <si>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</si>
  <si>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</si>
  <si>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</si>
  <si>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</si>
  <si>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</si>
  <si>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</si>
  <si>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</si>
  <si>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</si>
  <si>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</si>
  <si>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</si>
  <si>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</si>
  <si>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</si>
  <si>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</si>
  <si>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</si>
  <si>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</si>
  <si>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</si>
  <si>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</si>
  <si>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</si>
  <si>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</si>
  <si>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</si>
  <si>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</si>
  <si>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</si>
  <si>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</si>
  <si>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</si>
  <si>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</si>
  <si>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</si>
  <si>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</si>
  <si>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</si>
  <si>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</si>
  <si>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</si>
  <si>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</si>
  <si>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</si>
  <si>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</si>
  <si>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</si>
  <si>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</si>
  <si>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</si>
  <si>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</si>
  <si>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</si>
  <si>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</si>
  <si>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</si>
  <si>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</si>
  <si>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</si>
  <si>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</si>
  <si>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</si>
  <si>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</si>
  <si>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</si>
  <si>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</si>
  <si>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</si>
  <si>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</si>
  <si>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</si>
  <si>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</si>
  <si>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</si>
  <si>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</si>
  <si>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</si>
  <si>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</si>
  <si>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</si>
  <si>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</si>
  <si>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</si>
  <si>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</si>
  <si>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</si>
  <si>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</si>
  <si>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</si>
  <si>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</si>
  <si>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</si>
  <si>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</si>
  <si>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</si>
  <si>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</si>
  <si>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</si>
  <si>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</si>
  <si>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</si>
  <si>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</si>
  <si>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</si>
  <si>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</si>
  <si>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</si>
  <si>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</si>
  <si>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</si>
  <si>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</si>
  <si>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</si>
  <si>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</si>
  <si>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</si>
  <si>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</si>
  <si>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</si>
  <si>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</si>
  <si>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</si>
  <si>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</si>
  <si>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</si>
  <si>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</si>
  <si>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</si>
  <si>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</si>
  <si>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</si>
  <si>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</si>
  <si>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</si>
  <si>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</si>
  <si>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</si>
  <si>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</si>
  <si>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</si>
  <si>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</si>
  <si>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</si>
  <si>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</si>
  <si>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</si>
  <si>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</si>
  <si>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</si>
  <si>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</si>
  <si>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</si>
  <si>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</si>
  <si>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</si>
  <si>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</si>
  <si>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</si>
  <si>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</si>
  <si>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</si>
  <si>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</si>
  <si>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</si>
  <si>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</si>
  <si>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</si>
  <si>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</si>
  <si>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</si>
  <si>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</si>
  <si>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</si>
  <si>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</si>
  <si>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</si>
  <si>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</si>
  <si>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</si>
  <si>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</si>
  <si>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</si>
  <si>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</si>
  <si>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</si>
  <si>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</si>
  <si>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</si>
  <si>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</si>
  <si>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</si>
  <si>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</si>
  <si>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</si>
  <si>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</si>
  <si>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</si>
  <si>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</si>
  <si>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</si>
  <si>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</si>
  <si>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</si>
  <si>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</si>
  <si>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</si>
  <si>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</si>
  <si>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</si>
  <si>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</si>
  <si>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</si>
  <si>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</si>
  <si>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</si>
  <si>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</si>
  <si>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</si>
  <si>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</si>
  <si>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</si>
  <si>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</si>
  <si>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</si>
  <si>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</si>
  <si>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</si>
  <si>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</si>
  <si>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</si>
  <si>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</si>
  <si>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</si>
  <si>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</si>
  <si>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</si>
  <si>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</si>
  <si>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</si>
  <si>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</si>
  <si>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</si>
  <si>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</si>
  <si>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</si>
  <si>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</si>
  <si>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</si>
  <si>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</si>
  <si>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</si>
  <si>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</si>
  <si>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</si>
  <si>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</si>
  <si>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</si>
  <si>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</si>
  <si>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</si>
  <si>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</si>
  <si>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</si>
  <si>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</si>
  <si>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</si>
  <si>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</si>
  <si>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</si>
  <si>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</si>
  <si>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</si>
  <si>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</si>
  <si>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</si>
  <si>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</si>
  <si>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</si>
  <si>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</si>
  <si>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</si>
  <si>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</si>
  <si>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</si>
  <si>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</si>
  <si>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</si>
  <si>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</si>
  <si>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</si>
  <si>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</si>
  <si>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</si>
  <si>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</si>
  <si>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</si>
  <si>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</si>
  <si>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</si>
  <si>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</si>
  <si>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</si>
  <si>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</si>
  <si>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</si>
  <si>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</si>
  <si>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</si>
  <si>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</si>
  <si>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</si>
  <si>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</si>
  <si>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</si>
  <si>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</si>
  <si>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</si>
  <si>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</si>
  <si>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</si>
  <si>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</si>
  <si>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</si>
  <si>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</si>
  <si>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</si>
  <si>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</si>
  <si>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</si>
  <si>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</si>
  <si>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</si>
  <si>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</si>
  <si>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</si>
  <si>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</si>
  <si>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</si>
  <si>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</si>
  <si>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</si>
  <si>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</si>
  <si>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</si>
  <si>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</si>
  <si>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</si>
  <si>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</si>
  <si>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</si>
  <si>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</si>
  <si>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</si>
  <si>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</si>
  <si>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</si>
  <si>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</si>
  <si>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</si>
  <si>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</si>
  <si>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</si>
  <si>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</si>
  <si>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</si>
  <si>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</si>
  <si>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</si>
  <si>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</si>
  <si>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</si>
  <si>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</si>
  <si>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</si>
  <si>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</si>
  <si>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</si>
  <si>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</si>
  <si>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</si>
  <si>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</si>
  <si>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</si>
  <si>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</si>
  <si>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</si>
  <si>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</si>
  <si>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</si>
  <si>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</si>
  <si>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</si>
  <si>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</si>
  <si>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</si>
  <si>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</si>
  <si>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</si>
  <si>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</si>
  <si>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</si>
  <si>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</si>
  <si>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</si>
  <si>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</si>
  <si>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</si>
  <si>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</si>
  <si>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</si>
  <si>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</si>
  <si>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</si>
  <si>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</si>
  <si>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</si>
  <si>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</si>
  <si>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</si>
  <si>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</si>
  <si>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</si>
  <si>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</si>
  <si>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</si>
  <si>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</si>
  <si>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</si>
  <si>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</si>
  <si>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</si>
  <si>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</si>
  <si>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</si>
  <si>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</si>
  <si>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</si>
  <si>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</si>
  <si>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</si>
  <si>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</si>
  <si>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</si>
  <si>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</si>
  <si>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</si>
  <si>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</si>
  <si>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</si>
  <si>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</si>
  <si>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</si>
  <si>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</si>
  <si>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</si>
  <si>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</si>
  <si>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</si>
  <si>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</si>
  <si>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</si>
  <si>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</si>
  <si>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</si>
  <si>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</si>
  <si>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</si>
  <si>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</si>
  <si>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</si>
  <si>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</si>
  <si>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</si>
  <si>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</si>
  <si>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</si>
  <si>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</si>
  <si>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</si>
  <si>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</si>
  <si>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</si>
  <si>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</si>
  <si>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</si>
  <si>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</si>
  <si>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</si>
  <si>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</si>
  <si>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</si>
  <si>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</si>
  <si>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</si>
  <si>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</si>
  <si>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</si>
  <si>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</si>
  <si>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</si>
  <si>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</si>
  <si>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</si>
  <si>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</si>
  <si>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</si>
  <si>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</si>
  <si>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</si>
  <si>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</si>
  <si>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</si>
  <si>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</si>
  <si>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</si>
  <si>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</si>
  <si>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</si>
  <si>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</si>
  <si>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</si>
  <si>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</si>
  <si>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</si>
  <si>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</si>
  <si>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</si>
  <si>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</si>
  <si>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</si>
  <si>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</si>
  <si>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</si>
  <si>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</si>
  <si>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</si>
  <si>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</si>
  <si>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</si>
  <si>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</si>
  <si>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</si>
  <si>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</si>
  <si>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</si>
  <si>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</si>
  <si>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</si>
  <si>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</si>
  <si>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</si>
  <si>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</si>
  <si>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</si>
  <si>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</si>
  <si>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</si>
  <si>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</si>
  <si>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</si>
  <si>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</si>
  <si>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</si>
  <si>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</si>
  <si>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</si>
  <si>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</si>
  <si>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</si>
  <si>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</si>
  <si>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</si>
  <si>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</si>
  <si>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</si>
  <si>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</si>
  <si>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</si>
  <si>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</si>
  <si>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</si>
  <si>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</si>
  <si>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</si>
  <si>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</si>
  <si>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</si>
  <si>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</si>
  <si>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</si>
  <si>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</si>
  <si>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</si>
  <si>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</si>
  <si>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</si>
  <si>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</si>
  <si>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</si>
  <si>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</si>
  <si>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</si>
  <si>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</si>
  <si>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</si>
  <si>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</si>
  <si>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</si>
  <si>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</si>
  <si>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</si>
  <si>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</si>
  <si>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</si>
  <si>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</si>
  <si>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</si>
  <si>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</si>
  <si>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</si>
  <si>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</si>
  <si>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</si>
  <si>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</si>
  <si>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</si>
  <si>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</si>
  <si>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</si>
  <si>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</si>
  <si>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</si>
  <si>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</si>
  <si>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</si>
  <si>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</si>
  <si>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</si>
  <si>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</si>
  <si>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</si>
  <si>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</si>
  <si>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</si>
  <si>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</si>
  <si>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</si>
  <si>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</si>
  <si>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</si>
  <si>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</si>
  <si>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</si>
  <si>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</si>
  <si>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</si>
  <si>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</si>
  <si>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</si>
  <si>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</si>
  <si>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</si>
  <si>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</si>
  <si>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</si>
  <si>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</si>
  <si>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</si>
  <si>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</si>
  <si>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</si>
  <si>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</si>
  <si>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</si>
  <si>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</si>
  <si>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</si>
  <si>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</si>
  <si>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</si>
  <si>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</si>
  <si>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</si>
  <si>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</si>
  <si>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</si>
  <si>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</si>
  <si>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</si>
  <si>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</si>
  <si>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</si>
  <si>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</si>
  <si>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</si>
  <si>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</si>
  <si>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</si>
  <si>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</si>
  <si>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</si>
  <si>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</si>
  <si>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</si>
  <si>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</si>
  <si>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</si>
  <si>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</si>
  <si>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</si>
  <si>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</si>
  <si>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</si>
  <si>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</si>
  <si>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</si>
  <si>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</si>
  <si>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</si>
  <si>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</si>
  <si>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</si>
  <si>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</si>
  <si>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</si>
  <si>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</si>
  <si>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</si>
  <si>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</si>
  <si>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</si>
  <si>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</si>
  <si>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</si>
  <si>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</si>
  <si>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</si>
  <si>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</si>
  <si>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</si>
  <si>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</si>
  <si>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</si>
  <si>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</si>
  <si>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</si>
  <si>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</si>
  <si>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</si>
  <si>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</si>
  <si>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</si>
  <si>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</si>
  <si>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</si>
  <si>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</si>
  <si>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</si>
  <si>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</si>
  <si>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</si>
  <si>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</si>
  <si>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</si>
  <si>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</si>
  <si>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</si>
  <si>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</si>
  <si>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</si>
  <si>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</si>
  <si>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</si>
  <si>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</si>
  <si>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</si>
  <si>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</si>
  <si>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</si>
  <si>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</si>
  <si>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</si>
  <si>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</si>
  <si>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</si>
  <si>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</si>
  <si>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</si>
  <si>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</si>
  <si>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</si>
  <si>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</si>
  <si>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</si>
  <si>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</si>
  <si>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</si>
  <si>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</si>
  <si>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</si>
  <si>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</si>
  <si>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</si>
  <si>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</si>
  <si>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</si>
  <si>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</si>
  <si>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</si>
  <si>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</si>
  <si>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</si>
  <si>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</si>
  <si>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</si>
  <si>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</si>
  <si>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</si>
  <si>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</si>
  <si>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</si>
  <si>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</si>
  <si>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</si>
  <si>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</si>
  <si>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</si>
  <si>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</si>
  <si>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</si>
  <si>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</si>
  <si>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</si>
  <si>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</si>
  <si>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</si>
  <si>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</si>
  <si>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</si>
  <si>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</si>
  <si>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</si>
  <si>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</si>
  <si>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</si>
  <si>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</si>
  <si>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</si>
  <si>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</si>
  <si>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</si>
  <si>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</si>
  <si>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</si>
  <si>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</si>
  <si>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</si>
  <si>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</si>
  <si>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</si>
  <si>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</si>
  <si>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</si>
  <si>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</si>
  <si>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</si>
  <si>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</si>
  <si>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</si>
  <si>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</si>
  <si>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</si>
  <si>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</si>
  <si>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</si>
  <si>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</si>
  <si>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</si>
  <si>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</si>
  <si>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</si>
  <si>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</si>
  <si>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</si>
  <si>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</si>
  <si>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</si>
  <si>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</si>
  <si>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</si>
  <si>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</si>
  <si>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</si>
  <si>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</si>
  <si>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</si>
  <si>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</si>
  <si>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</si>
  <si>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</si>
  <si>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</si>
  <si>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</si>
  <si>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</si>
  <si>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</si>
  <si>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</si>
  <si>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</si>
  <si>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</si>
  <si>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</si>
  <si>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</si>
  <si>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</si>
  <si>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</si>
  <si>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</si>
  <si>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</si>
  <si>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</si>
  <si>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</si>
  <si>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</si>
  <si>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</si>
  <si>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</si>
  <si>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</si>
  <si>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</si>
  <si>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</si>
  <si>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</si>
  <si>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</si>
  <si>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</si>
  <si>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</si>
  <si>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</si>
  <si>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</si>
  <si>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</si>
  <si>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</si>
  <si>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</si>
  <si>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</si>
  <si>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</si>
  <si>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</si>
  <si>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</si>
  <si>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</si>
  <si>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</si>
  <si>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</si>
  <si>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</si>
  <si>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</si>
  <si>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</si>
  <si>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</si>
  <si>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</si>
  <si>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</si>
  <si>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</si>
  <si>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</si>
  <si>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</si>
  <si>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</si>
  <si>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</si>
  <si>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</si>
  <si>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</si>
  <si>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</si>
  <si>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</si>
  <si>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</si>
  <si>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</si>
  <si>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</si>
  <si>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</si>
  <si>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</si>
  <si>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</si>
  <si>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</si>
  <si>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</si>
  <si>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</si>
  <si>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</si>
  <si>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</si>
  <si>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</si>
  <si>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</si>
  <si>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</si>
  <si>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</si>
  <si>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</si>
  <si>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</si>
  <si>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</si>
  <si>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</si>
  <si>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</si>
  <si>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</si>
  <si>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</si>
  <si>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</si>
  <si>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</si>
  <si>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</si>
  <si>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</si>
  <si>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</si>
  <si>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</si>
  <si>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</si>
  <si>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</si>
  <si>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</si>
  <si>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</si>
  <si>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</si>
  <si>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</si>
  <si>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</si>
  <si>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</si>
  <si>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</si>
  <si>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</si>
  <si>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</si>
  <si>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</si>
  <si>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</si>
  <si>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</si>
  <si>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</si>
  <si>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</si>
  <si>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</si>
  <si>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</si>
  <si>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</si>
  <si>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</si>
  <si>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</si>
  <si>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</si>
  <si>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</si>
  <si>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</si>
  <si>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</si>
  <si>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</si>
  <si>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</si>
  <si>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</si>
  <si>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</si>
  <si>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</si>
  <si>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</si>
  <si>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</si>
  <si>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</si>
  <si>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</si>
  <si>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</si>
  <si>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</si>
  <si>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</si>
  <si>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</si>
  <si>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</si>
  <si>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</si>
  <si>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</si>
  <si>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</si>
  <si>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</si>
  <si>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</si>
  <si>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</si>
  <si>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</si>
  <si>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</si>
  <si>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</si>
  <si>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</si>
  <si>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</si>
  <si>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</si>
  <si>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</si>
  <si>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</si>
  <si>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</si>
  <si>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</si>
  <si>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</si>
  <si>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</si>
  <si>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</si>
  <si>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</si>
  <si>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</si>
  <si>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</si>
  <si>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</si>
  <si>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</si>
  <si>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</si>
  <si>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</si>
  <si>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</si>
  <si>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</si>
  <si>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</si>
  <si>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</si>
  <si>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</si>
  <si>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</si>
  <si>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</si>
  <si>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</si>
  <si>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</si>
  <si>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</si>
  <si>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</si>
  <si>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</si>
  <si>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</si>
  <si>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</si>
  <si>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</si>
  <si>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</si>
  <si>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</si>
  <si>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</si>
  <si>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</si>
  <si>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</si>
  <si>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</si>
  <si>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</si>
  <si>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</si>
  <si>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</si>
  <si>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</si>
  <si>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</si>
  <si>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</si>
  <si>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</si>
  <si>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</si>
  <si>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</si>
  <si>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</si>
  <si>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</si>
  <si>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</si>
  <si>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</si>
  <si>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</si>
  <si>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</si>
  <si>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</si>
  <si>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</si>
  <si>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</si>
  <si>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</si>
  <si>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</si>
  <si>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</si>
  <si>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</si>
  <si>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</si>
  <si>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</si>
  <si>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</si>
  <si>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</si>
  <si>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</si>
  <si>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</si>
  <si>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</si>
  <si>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</si>
  <si>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</si>
  <si>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</si>
  <si>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</si>
  <si>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</si>
  <si>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</si>
  <si>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</si>
  <si>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</si>
  <si>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</si>
  <si>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</si>
  <si>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</si>
  <si>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</si>
  <si>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</si>
  <si>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</si>
  <si>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</si>
  <si>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</si>
  <si>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</si>
  <si>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</si>
  <si>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</si>
  <si>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</si>
  <si>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</si>
  <si>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</si>
  <si>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</si>
  <si>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</si>
  <si>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</si>
  <si>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</si>
  <si>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</si>
  <si>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</si>
  <si>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</si>
  <si>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</si>
  <si>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</si>
  <si>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</si>
  <si>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</si>
  <si>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</si>
  <si>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</si>
  <si>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</si>
  <si>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</si>
  <si>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</si>
  <si>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</si>
  <si>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</si>
  <si>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</si>
  <si>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</si>
  <si>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</si>
  <si>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</si>
  <si>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</si>
  <si>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</si>
  <si>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</si>
  <si>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</si>
  <si>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</si>
  <si>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</si>
  <si>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</si>
  <si>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</si>
  <si>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</si>
  <si>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</si>
  <si>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</si>
  <si>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</si>
  <si>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</si>
  <si>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</si>
  <si>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</si>
  <si>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</si>
  <si>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</si>
  <si>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</si>
  <si>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</si>
  <si>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</si>
  <si>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</si>
  <si>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</si>
  <si>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</si>
  <si>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</si>
  <si>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</si>
  <si>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</si>
  <si>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</si>
  <si>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</si>
  <si>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</si>
  <si>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</si>
  <si>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</si>
  <si>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</si>
  <si>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</si>
  <si>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</si>
  <si>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</si>
  <si>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</si>
  <si>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</si>
  <si>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</si>
  <si>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</si>
  <si>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</si>
  <si>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</si>
  <si>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</si>
  <si>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</si>
  <si>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</si>
  <si>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</si>
  <si>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</si>
  <si>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</si>
  <si>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</si>
  <si>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</si>
  <si>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</si>
  <si>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</si>
  <si>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</si>
  <si>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</si>
  <si>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</si>
  <si>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</si>
  <si>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</si>
  <si>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</si>
  <si>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</si>
  <si>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</si>
  <si>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</si>
  <si>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</si>
  <si>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</si>
  <si>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</si>
  <si>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</si>
  <si>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</si>
  <si>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</si>
  <si>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</si>
  <si>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</si>
  <si>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</si>
  <si>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</si>
  <si>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</si>
  <si>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</si>
  <si>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</si>
  <si>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</si>
  <si>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</si>
  <si>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</si>
  <si>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</si>
  <si>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</si>
  <si>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</si>
  <si>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</si>
  <si>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</si>
  <si>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</si>
  <si>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</si>
  <si>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</si>
  <si>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</si>
  <si>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</si>
  <si>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</si>
  <si>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</si>
  <si>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</si>
  <si>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</si>
  <si>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</si>
  <si>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</si>
  <si>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</si>
  <si>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</si>
  <si>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</si>
  <si>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</si>
  <si>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</si>
  <si>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</si>
  <si>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</si>
  <si>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</si>
  <si>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</si>
  <si>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</si>
  <si>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</si>
  <si>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</si>
  <si>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</si>
  <si>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</si>
  <si>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</si>
  <si>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</si>
  <si>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</si>
  <si>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</si>
  <si>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</si>
  <si>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</si>
  <si>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</si>
  <si>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</si>
  <si>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</si>
  <si>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</si>
  <si>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</si>
  <si>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</si>
  <si>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</si>
  <si>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</si>
  <si>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</si>
  <si>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</si>
  <si>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</si>
  <si>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</si>
  <si>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</si>
  <si>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</si>
  <si>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</si>
  <si>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</si>
  <si>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</si>
  <si>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</si>
  <si>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</si>
  <si>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</si>
  <si>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</si>
  <si>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</si>
  <si>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</si>
  <si>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</si>
  <si>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</si>
  <si>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</si>
  <si>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</si>
  <si>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</si>
  <si>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</si>
  <si>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</si>
  <si>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</si>
  <si>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</si>
  <si>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</si>
  <si>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</si>
  <si>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</si>
  <si>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</si>
  <si>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</si>
  <si>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</si>
  <si>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</si>
  <si>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</si>
  <si>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</si>
  <si>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</si>
  <si>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</si>
  <si>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</si>
  <si>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</si>
  <si>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</si>
  <si>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</si>
  <si>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</si>
  <si>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</si>
  <si>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</si>
  <si>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</si>
  <si>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</si>
  <si>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</si>
  <si>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</si>
  <si>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</si>
  <si>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</si>
  <si>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</si>
  <si>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</si>
  <si>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</si>
  <si>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</si>
  <si>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</si>
  <si>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</si>
  <si>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</si>
  <si>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</si>
  <si>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</si>
  <si>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</si>
  <si>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</si>
  <si>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</si>
  <si>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</si>
  <si>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</si>
  <si>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</si>
  <si>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</si>
  <si>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</si>
  <si>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</si>
  <si>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</si>
  <si>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</si>
  <si>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</si>
  <si>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</si>
  <si>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</si>
  <si>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</si>
  <si>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</si>
  <si>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</si>
  <si>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</si>
  <si>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</si>
  <si>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</si>
  <si>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</si>
  <si>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</si>
  <si>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</si>
  <si>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</si>
  <si>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</si>
  <si>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</si>
  <si>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</si>
  <si>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</si>
  <si>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</si>
  <si>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</si>
  <si>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</si>
  <si>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</si>
  <si>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</si>
  <si>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</si>
  <si>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</si>
  <si>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</si>
  <si>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</si>
  <si>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</si>
  <si>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</si>
  <si>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</si>
  <si>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</si>
  <si>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</si>
  <si>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</si>
  <si>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</si>
  <si>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</si>
  <si>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</si>
  <si>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</si>
  <si>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</si>
  <si>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</si>
  <si>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</si>
  <si>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</si>
  <si>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</si>
  <si>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</si>
  <si>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</si>
  <si>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</si>
  <si>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</si>
  <si>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</si>
  <si>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</si>
  <si>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</si>
  <si>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</si>
  <si>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</si>
  <si>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</si>
  <si>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</si>
  <si>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</si>
  <si>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</si>
  <si>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</si>
  <si>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</si>
  <si>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</si>
  <si>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</si>
  <si>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</si>
  <si>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</si>
  <si>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</si>
  <si>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</si>
  <si>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</si>
  <si>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</si>
  <si>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</si>
  <si>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</si>
  <si>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</si>
  <si>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</si>
  <si>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</si>
  <si>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</si>
  <si>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</si>
  <si>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</si>
  <si>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</si>
  <si>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</si>
  <si>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</si>
  <si>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</si>
  <si>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</si>
  <si>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</si>
  <si>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</si>
  <si>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</si>
  <si>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</si>
  <si>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</si>
  <si>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</si>
  <si>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</si>
  <si>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</si>
  <si>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</si>
  <si>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</si>
  <si>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</si>
  <si>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</si>
  <si>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</si>
  <si>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</si>
  <si>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</si>
  <si>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</si>
  <si>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</si>
  <si>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</si>
  <si>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</si>
  <si>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</si>
  <si>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</si>
  <si>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</si>
  <si>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</si>
  <si>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</si>
  <si>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</si>
  <si>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</si>
  <si>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</si>
  <si>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</si>
  <si>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</si>
  <si>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</si>
  <si>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</si>
  <si>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</si>
  <si>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</si>
  <si>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</si>
  <si>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</si>
  <si>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</si>
  <si>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</si>
  <si>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</si>
  <si>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</si>
  <si>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</si>
  <si>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</si>
  <si>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</si>
  <si>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</si>
  <si>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</si>
  <si>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</si>
  <si>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</si>
  <si>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</si>
  <si>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</si>
  <si>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</si>
  <si>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</si>
  <si>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</si>
  <si>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</si>
  <si>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</si>
  <si>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</si>
  <si>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</si>
  <si>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</si>
  <si>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</si>
  <si>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</si>
  <si>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</si>
  <si>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</si>
  <si>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</si>
  <si>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</si>
  <si>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</si>
  <si>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</si>
  <si>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</si>
  <si>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</si>
  <si>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</si>
  <si>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</si>
  <si>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</si>
  <si>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</si>
  <si>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</si>
  <si>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</si>
  <si>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</si>
  <si>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</si>
  <si>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</si>
  <si>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</si>
  <si>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</si>
  <si>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</si>
  <si>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</si>
  <si>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</si>
  <si>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</si>
  <si>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</si>
  <si>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</si>
  <si>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</si>
  <si>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</si>
  <si>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</si>
  <si>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</si>
  <si>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</si>
  <si>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</si>
  <si>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</si>
  <si>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</si>
  <si>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</si>
  <si>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</si>
  <si>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</si>
  <si>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</si>
  <si>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</si>
  <si>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</si>
  <si>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</si>
  <si>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</si>
  <si>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</si>
  <si>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</si>
  <si>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</si>
  <si>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</si>
  <si>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</si>
  <si>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</si>
  <si>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</si>
  <si>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</si>
  <si>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</si>
  <si>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</si>
  <si>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</si>
  <si>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</si>
  <si>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</si>
  <si>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</si>
  <si>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</si>
  <si>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</si>
  <si>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</si>
  <si>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</si>
  <si>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</si>
  <si>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</si>
  <si>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</si>
  <si>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</si>
  <si>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</si>
  <si>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</si>
  <si>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</si>
  <si>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</si>
  <si>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</si>
  <si>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</si>
  <si>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</si>
  <si>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</si>
  <si>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</si>
  <si>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</si>
  <si>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</si>
  <si>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</si>
  <si>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</si>
  <si>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</si>
  <si>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</si>
  <si>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</si>
  <si>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</si>
  <si>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</si>
  <si>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</si>
  <si>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</si>
  <si>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</si>
  <si>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</si>
  <si>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</si>
  <si>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</si>
  <si>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</si>
  <si>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</si>
  <si>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</si>
  <si>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</si>
  <si>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</si>
  <si>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</si>
  <si>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</si>
  <si>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</si>
  <si>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</si>
  <si>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</si>
  <si>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</si>
  <si>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</si>
  <si>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</si>
  <si>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</si>
  <si>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</si>
  <si>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</si>
  <si>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</si>
  <si>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</si>
  <si>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</si>
  <si>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</si>
  <si>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</si>
  <si>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</si>
  <si>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</si>
  <si>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</si>
  <si>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</si>
  <si>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</si>
  <si>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</si>
  <si>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</si>
  <si>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</si>
  <si>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</si>
  <si>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</si>
  <si>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</si>
  <si>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</si>
  <si>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</si>
  <si>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</si>
  <si>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</si>
  <si>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</si>
  <si>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</si>
  <si>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</si>
  <si>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</si>
  <si>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</si>
  <si>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</si>
  <si>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</si>
  <si>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</si>
  <si>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</si>
  <si>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</si>
  <si>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</si>
  <si>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</si>
  <si>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</si>
  <si>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</si>
  <si>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</si>
  <si>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</si>
  <si>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</si>
  <si>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</si>
  <si>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</si>
  <si>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</si>
  <si>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</si>
  <si>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</si>
  <si>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</si>
  <si>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</si>
  <si>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</si>
  <si>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</si>
  <si>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</si>
  <si>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</si>
  <si>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</si>
  <si>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</si>
  <si>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</si>
  <si>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</si>
  <si>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</si>
  <si>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</si>
  <si>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</si>
  <si>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</si>
  <si>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</si>
  <si>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</si>
  <si>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</si>
  <si>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</si>
  <si>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</si>
  <si>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</si>
  <si>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</si>
  <si>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</si>
  <si>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</si>
  <si>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</si>
  <si>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</si>
  <si>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</si>
  <si>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</si>
  <si>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</si>
  <si>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</si>
  <si>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</si>
  <si>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</si>
  <si>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</si>
  <si>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</si>
  <si>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</si>
  <si>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</si>
  <si>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</si>
  <si>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</si>
  <si>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</si>
  <si>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</si>
  <si>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</si>
  <si>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</si>
  <si>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</si>
  <si>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</si>
  <si>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</si>
  <si>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</si>
  <si>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</si>
  <si>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</si>
  <si>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</si>
  <si>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</si>
  <si>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</si>
  <si>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</si>
  <si>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</si>
  <si>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</si>
  <si>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</si>
  <si>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</si>
  <si>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</si>
  <si>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</si>
  <si>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</si>
  <si>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</si>
  <si>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</si>
  <si>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</si>
  <si>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</si>
  <si>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</si>
  <si>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</si>
  <si>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</si>
  <si>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</si>
  <si>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</si>
  <si>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</si>
  <si>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</si>
  <si>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</si>
  <si>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</si>
  <si>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</si>
  <si>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</si>
  <si>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</si>
  <si>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</si>
  <si>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</si>
  <si>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</si>
  <si>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</si>
  <si>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</si>
  <si>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</si>
  <si>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</si>
  <si>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</si>
  <si>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</si>
  <si>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</si>
  <si>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</si>
  <si>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</si>
  <si>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</si>
  <si>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</si>
  <si>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</si>
  <si>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</si>
  <si>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</si>
  <si>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</si>
  <si>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</si>
  <si>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</si>
  <si>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</si>
  <si>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</si>
  <si>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</si>
  <si>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</si>
  <si>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</si>
  <si>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</si>
  <si>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</si>
  <si>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</si>
  <si>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</si>
  <si>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</si>
  <si>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</si>
  <si>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</si>
  <si>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</si>
  <si>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</si>
  <si>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</si>
  <si>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</si>
  <si>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</si>
  <si>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</si>
  <si>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</si>
  <si>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</si>
  <si>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</si>
  <si>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</si>
  <si>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</si>
  <si>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</si>
  <si>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</si>
  <si>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</si>
  <si>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</si>
  <si>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</si>
  <si>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</si>
  <si>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</si>
  <si>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</si>
  <si>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</si>
  <si>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</si>
  <si>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</si>
  <si>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</si>
  <si>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</si>
  <si>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</si>
  <si>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</si>
  <si>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</si>
  <si>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</si>
  <si>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</si>
  <si>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</si>
  <si>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</si>
  <si>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</si>
  <si>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</si>
  <si>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</si>
  <si>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</si>
  <si>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</si>
  <si>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</si>
  <si>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</si>
  <si>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</si>
  <si>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</si>
  <si>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</si>
  <si>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</si>
  <si>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</si>
  <si>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</si>
  <si>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</si>
  <si>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</si>
  <si>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</si>
  <si>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</si>
  <si>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</si>
  <si>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</si>
  <si>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</si>
  <si>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</si>
  <si>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</si>
  <si>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</si>
  <si>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</si>
  <si>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</si>
  <si>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</si>
  <si>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</si>
  <si>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</si>
  <si>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</si>
  <si>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</si>
  <si>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</si>
  <si>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</si>
  <si>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</si>
  <si>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</si>
  <si>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</si>
  <si>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</si>
  <si>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</si>
  <si>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</si>
  <si>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</si>
  <si>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</si>
  <si>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</si>
  <si>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</si>
  <si>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</si>
  <si>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</si>
  <si>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</si>
  <si>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</si>
  <si>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</si>
  <si>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</si>
  <si>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</si>
  <si>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</si>
  <si>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</si>
  <si>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</si>
  <si>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</si>
  <si>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</si>
  <si>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</si>
  <si>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</si>
  <si>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</si>
  <si>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</si>
  <si>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</si>
  <si>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</si>
  <si>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</si>
  <si>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</si>
  <si>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</si>
  <si>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</si>
  <si>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</si>
  <si>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</si>
  <si>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</si>
  <si>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</si>
  <si>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</si>
  <si>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</si>
  <si>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</si>
  <si>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</si>
  <si>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</si>
  <si>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</si>
  <si>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</si>
  <si>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</si>
  <si>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</si>
  <si>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</si>
  <si>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</si>
  <si>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</si>
  <si>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</si>
  <si>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</si>
  <si>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</si>
  <si>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</si>
  <si>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</si>
  <si>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</si>
  <si>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</si>
  <si>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</si>
  <si>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</si>
  <si>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</si>
  <si>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</si>
  <si>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</si>
  <si>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</si>
  <si>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</si>
  <si>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</si>
  <si>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</si>
  <si>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</si>
  <si>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</si>
  <si>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</si>
  <si>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</si>
  <si>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</si>
  <si>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</si>
  <si>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</si>
  <si>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</si>
  <si>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</si>
  <si>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</si>
  <si>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</si>
  <si>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</si>
  <si>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</si>
  <si>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</si>
  <si>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</si>
  <si>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</si>
  <si>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</si>
  <si>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</si>
  <si>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</si>
  <si>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</si>
  <si>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</si>
  <si>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</si>
  <si>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</si>
  <si>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</si>
  <si>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</si>
  <si>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</si>
  <si>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</si>
  <si>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</si>
  <si>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</si>
  <si>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</si>
  <si>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</si>
  <si>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</si>
  <si>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</si>
  <si>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</si>
  <si>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</si>
  <si>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</si>
  <si>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</si>
  <si>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</si>
  <si>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</si>
  <si>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</si>
  <si>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</si>
  <si>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</si>
  <si>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</si>
  <si>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</si>
  <si>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</si>
  <si>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</si>
  <si>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</si>
  <si>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</si>
  <si>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</si>
  <si>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</si>
  <si>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</si>
  <si>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</si>
  <si>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</si>
  <si>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</si>
  <si>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</si>
  <si>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</si>
  <si>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</si>
  <si>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</si>
  <si>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</si>
  <si>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</si>
  <si>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</si>
  <si>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</si>
  <si>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</si>
  <si>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</si>
  <si>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</si>
  <si>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</si>
  <si>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</si>
  <si>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</si>
  <si>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</si>
  <si>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</si>
  <si>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</si>
  <si>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</si>
  <si>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</si>
  <si>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</si>
  <si>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</si>
  <si>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</si>
  <si>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</si>
  <si>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</si>
  <si>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</si>
  <si>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</si>
  <si>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</si>
  <si>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</si>
  <si>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</si>
  <si>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</si>
  <si>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</si>
  <si>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</si>
  <si>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</si>
  <si>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</si>
  <si>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</si>
  <si>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</si>
  <si>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</si>
  <si>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</si>
  <si>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</si>
  <si>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</si>
  <si>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</si>
  <si>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</si>
  <si>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</si>
  <si>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</si>
  <si>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</si>
  <si>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</si>
  <si>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</si>
  <si>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</si>
  <si>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</si>
  <si>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</si>
  <si>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</si>
  <si>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</si>
  <si>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</si>
  <si>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</si>
  <si>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</si>
  <si>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</si>
  <si>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</si>
  <si>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</si>
  <si>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</si>
  <si>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</si>
  <si>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</si>
  <si>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</si>
  <si>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</si>
  <si>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</si>
  <si>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</si>
  <si>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</si>
  <si>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</si>
  <si>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</si>
  <si>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</si>
  <si>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</si>
  <si>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</si>
  <si>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</si>
  <si>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</si>
  <si>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</si>
  <si>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</si>
  <si>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</si>
  <si>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</si>
  <si>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</si>
  <si>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</si>
  <si>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</si>
  <si>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</si>
  <si>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</si>
  <si>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</si>
  <si>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</si>
  <si>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</si>
  <si>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</si>
  <si>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</si>
  <si>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</si>
  <si>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</si>
  <si>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</si>
  <si>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</si>
  <si>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</si>
  <si>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</si>
  <si>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</si>
  <si>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</si>
  <si>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</si>
  <si>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</si>
  <si>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</si>
  <si>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</si>
  <si>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</si>
  <si>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</si>
  <si>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</si>
  <si>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</si>
  <si>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</si>
  <si>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</si>
  <si>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</si>
  <si>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</si>
  <si>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</si>
  <si>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</si>
  <si>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</si>
  <si>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</si>
  <si>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</si>
  <si>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</si>
  <si>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</si>
  <si>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</si>
  <si>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</si>
  <si>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</si>
  <si>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</si>
  <si>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</si>
  <si>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</si>
  <si>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</si>
  <si>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</si>
  <si>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</si>
  <si>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</si>
  <si>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</si>
  <si>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</si>
  <si>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</si>
  <si>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</si>
  <si>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</si>
  <si>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</si>
  <si>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</si>
  <si>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</si>
  <si>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</si>
  <si>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</si>
  <si>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</si>
  <si>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</si>
  <si>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</si>
  <si>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</si>
  <si>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</si>
  <si>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</si>
  <si>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</si>
  <si>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</si>
  <si>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</si>
  <si>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</si>
  <si>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</si>
  <si>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</si>
  <si>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</si>
  <si>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</si>
  <si>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</si>
  <si>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</si>
  <si>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</si>
  <si>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</si>
  <si>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</si>
  <si>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</si>
  <si>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</si>
  <si>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</si>
  <si>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</si>
  <si>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</si>
  <si>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</si>
  <si>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</si>
  <si>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</si>
  <si>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</si>
  <si>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</si>
  <si>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</si>
  <si>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</si>
  <si>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</si>
  <si>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</si>
  <si>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</si>
  <si>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</si>
  <si>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</si>
  <si>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</si>
  <si>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</si>
  <si>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</si>
  <si>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</si>
  <si>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</si>
  <si>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</si>
  <si>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</si>
  <si>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</si>
  <si>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</si>
  <si>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</si>
  <si>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</si>
  <si>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</si>
  <si>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</si>
  <si>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</si>
  <si>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</si>
  <si>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</si>
  <si>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</si>
  <si>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</si>
  <si>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</si>
  <si>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</si>
  <si>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</si>
  <si>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</si>
  <si>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</si>
  <si>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</si>
  <si>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</si>
  <si>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</si>
  <si>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</si>
  <si>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</si>
  <si>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</si>
  <si>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</si>
  <si>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</si>
  <si>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</si>
  <si>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</si>
  <si>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</si>
  <si>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</si>
  <si>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</si>
  <si>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</si>
  <si>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</si>
  <si>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</si>
  <si>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</si>
  <si>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</si>
  <si>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</si>
  <si>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</si>
  <si>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</si>
  <si>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</si>
  <si>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</si>
  <si>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</si>
  <si>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</si>
  <si>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</si>
  <si>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</si>
  <si>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</si>
  <si>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</si>
  <si>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</si>
  <si>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</si>
  <si>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</si>
  <si>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</si>
  <si>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</si>
  <si>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</si>
  <si>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</si>
  <si>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</si>
  <si>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</si>
  <si>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</si>
  <si>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</si>
  <si>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</si>
  <si>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</si>
  <si>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</si>
  <si>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</si>
  <si>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</si>
  <si>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</si>
  <si>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</si>
  <si>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</si>
  <si>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</si>
  <si>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</si>
  <si>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</si>
  <si>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</si>
  <si>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</si>
  <si>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</si>
  <si>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</si>
  <si>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</si>
  <si>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</si>
  <si>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</si>
  <si>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</si>
  <si>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</si>
  <si>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</si>
  <si>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</si>
  <si>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</si>
  <si>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</si>
  <si>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</si>
  <si>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</si>
  <si>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</si>
  <si>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</si>
  <si>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</si>
  <si>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</si>
  <si>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</si>
  <si>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</si>
  <si>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</si>
  <si>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</si>
  <si>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</si>
  <si>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</si>
  <si>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</si>
  <si>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</si>
  <si>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</si>
  <si>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</si>
  <si>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</si>
  <si>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</si>
  <si>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</si>
  <si>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</si>
  <si>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</si>
  <si>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</si>
  <si>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</si>
  <si>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</si>
  <si>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</si>
  <si>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</si>
  <si>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</si>
  <si>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</si>
  <si>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</si>
  <si>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</si>
  <si>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</si>
  <si>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</si>
  <si>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</si>
  <si>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</si>
  <si>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</si>
  <si>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</si>
  <si>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</si>
  <si>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</si>
  <si>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</si>
  <si>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</si>
  <si>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</si>
  <si>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</si>
  <si>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</si>
  <si>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</si>
  <si>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</si>
  <si>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</si>
  <si>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</si>
  <si>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</si>
  <si>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</si>
  <si>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</si>
  <si>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</si>
  <si>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</si>
  <si>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</si>
  <si>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</si>
  <si>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</si>
  <si>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</si>
  <si>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</si>
  <si>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</si>
  <si>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</si>
  <si>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</si>
  <si>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</si>
  <si>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</si>
  <si>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</si>
  <si>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</si>
  <si>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</si>
  <si>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</si>
  <si>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</si>
  <si>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</si>
  <si>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</si>
  <si>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</si>
  <si>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</si>
  <si>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</si>
  <si>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</si>
  <si>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</si>
  <si>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</si>
  <si>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</si>
  <si>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</si>
  <si>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</si>
  <si>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</si>
  <si>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</si>
  <si>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</si>
  <si>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</si>
  <si>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</si>
  <si>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</si>
  <si>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</si>
  <si>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</si>
  <si>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</si>
  <si>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</si>
  <si>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</si>
  <si>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</si>
  <si>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</si>
  <si>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</si>
  <si>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</si>
  <si>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</si>
  <si>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</si>
  <si>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</si>
  <si>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</si>
  <si>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</si>
  <si>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</si>
  <si>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</si>
  <si>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</si>
  <si>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</si>
  <si>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</si>
  <si>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</si>
  <si>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</si>
  <si>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</si>
  <si>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</si>
  <si>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</si>
  <si>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</si>
  <si>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</si>
  <si>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</si>
  <si>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</si>
  <si>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</si>
  <si>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</si>
  <si>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</si>
  <si>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</si>
  <si>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</si>
  <si>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</si>
  <si>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</si>
  <si>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</si>
  <si>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</si>
  <si>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</si>
  <si>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</si>
  <si>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</si>
  <si>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</si>
  <si>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</si>
  <si>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</si>
  <si>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</si>
  <si>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</si>
  <si>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</si>
  <si>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</si>
  <si>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</si>
  <si>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</si>
  <si>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</si>
  <si>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</si>
  <si>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</si>
  <si>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</si>
  <si>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</si>
  <si>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</si>
  <si>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</si>
  <si>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</si>
  <si>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</si>
  <si>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</si>
  <si>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</si>
  <si>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</si>
  <si>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</si>
  <si>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</si>
  <si>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</si>
  <si>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</si>
  <si>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</si>
  <si>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</si>
  <si>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</si>
  <si>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</si>
  <si>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</si>
  <si>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</si>
  <si>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</si>
  <si>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</si>
  <si>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</si>
  <si>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</si>
  <si>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</si>
  <si>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</si>
  <si>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</si>
  <si>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</si>
  <si>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</si>
  <si>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</si>
  <si>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</si>
  <si>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</si>
  <si>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</si>
  <si>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</si>
  <si>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</si>
  <si>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</si>
  <si>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</si>
  <si>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</si>
  <si>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</si>
  <si>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</si>
  <si>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</si>
  <si>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</si>
  <si>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</si>
  <si>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</si>
  <si>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</si>
  <si>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</si>
  <si>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</si>
  <si>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</si>
  <si>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</si>
  <si>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</si>
  <si>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</si>
  <si>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</si>
  <si>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</si>
  <si>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</si>
  <si>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</si>
  <si>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</si>
  <si>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</si>
  <si>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</si>
  <si>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</si>
  <si>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</si>
  <si>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</si>
  <si>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</si>
  <si>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</si>
  <si>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</si>
  <si>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</si>
  <si>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</si>
  <si>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</si>
  <si>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</si>
  <si>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</si>
  <si>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</si>
  <si>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</si>
  <si>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</si>
  <si>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</si>
  <si>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</si>
  <si>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</si>
  <si>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</si>
  <si>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</si>
  <si>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</si>
  <si>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</si>
  <si>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</si>
  <si>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</si>
  <si>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</si>
  <si>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</si>
  <si>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</si>
  <si>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</si>
  <si>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</si>
  <si>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</si>
  <si>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</si>
  <si>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</si>
  <si>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</si>
  <si>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</si>
  <si>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</si>
  <si>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</si>
  <si>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</si>
  <si>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</si>
  <si>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</si>
  <si>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</si>
  <si>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</si>
  <si>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</si>
  <si>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</si>
  <si>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</si>
  <si>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</si>
  <si>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</si>
  <si>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</si>
  <si>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</si>
  <si>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</si>
  <si>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</si>
  <si>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</si>
  <si>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</si>
  <si>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</si>
  <si>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</si>
  <si>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</si>
  <si>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</si>
  <si>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</si>
  <si>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</si>
  <si>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</si>
  <si>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</si>
  <si>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</si>
  <si>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</si>
  <si>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</si>
  <si>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</si>
  <si>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</si>
  <si>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</si>
  <si>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</si>
  <si>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</si>
  <si>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</si>
  <si>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</si>
  <si>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</si>
  <si>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</si>
  <si>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</si>
  <si>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</si>
  <si>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</si>
  <si>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</si>
  <si>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</si>
  <si>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</si>
  <si>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</si>
  <si>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</si>
  <si>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</si>
  <si>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</si>
  <si>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</si>
  <si>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</si>
  <si>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</si>
  <si>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</si>
  <si>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</si>
  <si>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</si>
  <si>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</si>
  <si>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</si>
  <si>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</si>
  <si>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</si>
  <si>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</si>
  <si>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</si>
  <si>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</si>
  <si>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</si>
  <si>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</si>
  <si>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</si>
  <si>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</si>
  <si>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</si>
  <si>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</si>
  <si>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</si>
  <si>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</si>
  <si>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</si>
  <si>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</si>
  <si>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</si>
  <si>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</si>
  <si>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</si>
  <si>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</si>
  <si>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</si>
  <si>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</si>
  <si>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</si>
  <si>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</si>
  <si>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</si>
  <si>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</si>
  <si>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</si>
  <si>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</si>
  <si>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</si>
  <si>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</si>
  <si>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</si>
  <si>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</si>
  <si>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</si>
  <si>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</si>
  <si>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</si>
  <si>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</si>
  <si>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</si>
  <si>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</si>
  <si>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</si>
  <si>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</si>
  <si>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</si>
  <si>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</si>
  <si>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</si>
  <si>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</si>
  <si>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</si>
  <si>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</si>
  <si>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</si>
  <si>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</si>
  <si>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</si>
  <si>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</si>
  <si>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</si>
  <si>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</si>
  <si>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</si>
  <si>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</si>
  <si>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</si>
  <si>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</si>
  <si>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</si>
  <si>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</si>
  <si>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</si>
  <si>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</si>
  <si>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</si>
  <si>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</si>
  <si>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</si>
  <si>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</si>
  <si>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</si>
  <si>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</si>
  <si>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</si>
  <si>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</si>
  <si>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</si>
  <si>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</si>
  <si>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</si>
  <si>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</si>
  <si>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</si>
  <si>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</si>
  <si>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</si>
  <si>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</si>
  <si>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</si>
  <si>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</si>
  <si>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</si>
  <si>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</si>
  <si>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</si>
  <si>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</si>
  <si>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</si>
  <si>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</si>
  <si>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</si>
  <si>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</si>
  <si>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</si>
  <si>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</si>
  <si>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</si>
  <si>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</si>
  <si>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</si>
  <si>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</si>
  <si>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</si>
  <si>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</si>
  <si>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</si>
  <si>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</si>
  <si>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</si>
  <si>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</si>
  <si>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</si>
  <si>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</si>
  <si>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</si>
  <si>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</si>
  <si>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</si>
  <si>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</si>
  <si>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</si>
  <si>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</si>
  <si>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</si>
  <si>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</si>
  <si>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</si>
  <si>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</si>
  <si>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</si>
  <si>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</si>
  <si>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</si>
  <si>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</si>
  <si>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</si>
  <si>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</si>
  <si>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</si>
  <si>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</si>
  <si>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</si>
  <si>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</si>
  <si>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</si>
  <si>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</si>
  <si>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</si>
  <si>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</si>
  <si>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</si>
  <si>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</si>
  <si>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</si>
  <si>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</si>
  <si>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</si>
  <si>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</si>
  <si>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</si>
  <si>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</si>
  <si>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</si>
  <si>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</si>
  <si>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</si>
  <si>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</si>
  <si>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</si>
  <si>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</si>
  <si>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</si>
  <si>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</si>
  <si>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</si>
  <si>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</si>
  <si>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</si>
  <si>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</si>
  <si>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</si>
  <si>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</si>
  <si>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</si>
  <si>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</si>
  <si>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</si>
  <si>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</si>
  <si>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</si>
  <si>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</si>
  <si>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</si>
  <si>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</si>
  <si>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</si>
  <si>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</si>
  <si>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</si>
  <si>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</si>
  <si>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</si>
  <si>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</si>
  <si>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</si>
  <si>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</si>
  <si>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</si>
  <si>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</si>
  <si>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</si>
  <si>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</si>
  <si>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</si>
  <si>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</si>
  <si>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</si>
  <si>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</si>
  <si>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</si>
  <si>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</si>
  <si>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</si>
  <si>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</si>
  <si>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</si>
  <si>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</si>
  <si>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</si>
  <si>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</si>
  <si>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</si>
  <si>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</si>
  <si>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</si>
  <si>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</si>
  <si>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</si>
  <si>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</si>
  <si>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</si>
  <si>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</si>
  <si>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</si>
  <si>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</si>
  <si>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</si>
  <si>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</si>
  <si>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</si>
  <si>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</si>
  <si>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</si>
  <si>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</si>
  <si>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</si>
  <si>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</si>
  <si>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</si>
  <si>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</si>
  <si>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</si>
  <si>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</si>
  <si>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</si>
  <si>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</si>
  <si>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</si>
  <si>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</si>
  <si>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</si>
  <si>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</si>
  <si>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</si>
  <si>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</si>
  <si>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</si>
  <si>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</si>
  <si>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</si>
  <si>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</si>
  <si>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</si>
  <si>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</si>
  <si>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</si>
  <si>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</si>
  <si>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</si>
  <si>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</si>
  <si>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</si>
  <si>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</si>
  <si>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</si>
  <si>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</si>
  <si>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</si>
  <si>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</si>
  <si>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</si>
  <si>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</si>
  <si>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</si>
  <si>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</si>
  <si>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</si>
  <si>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</si>
  <si>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</si>
  <si>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</si>
  <si>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</si>
  <si>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</si>
  <si>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</si>
  <si>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</si>
  <si>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</si>
  <si>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</si>
  <si>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</si>
  <si>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</si>
  <si>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</si>
  <si>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</si>
  <si>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</si>
  <si>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</si>
  <si>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</si>
  <si>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</si>
  <si>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</si>
  <si>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</si>
  <si>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</si>
  <si>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</si>
  <si>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</si>
  <si>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</si>
  <si>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</si>
  <si>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</si>
  <si>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</si>
  <si>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</si>
  <si>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</si>
  <si>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</si>
  <si>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</si>
  <si>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</si>
  <si>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</si>
  <si>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</si>
  <si>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</si>
  <si>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</si>
  <si>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</si>
  <si>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</si>
  <si>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</si>
  <si>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</si>
  <si>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</si>
  <si>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</si>
  <si>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</si>
  <si>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</si>
  <si>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</si>
  <si>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</si>
  <si>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</si>
  <si>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</si>
  <si>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</si>
  <si>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</si>
  <si>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</si>
  <si>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</si>
  <si>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</si>
  <si>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</si>
  <si>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</si>
  <si>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</si>
  <si>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</si>
  <si>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</si>
  <si>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</si>
  <si>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</si>
  <si>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</si>
  <si>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</si>
  <si>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</si>
  <si>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</si>
  <si>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</si>
  <si>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</si>
  <si>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</si>
  <si>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</si>
  <si>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</si>
  <si>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</si>
  <si>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</si>
  <si>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</si>
  <si>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</si>
  <si>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</si>
  <si>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</si>
  <si>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</si>
  <si>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</si>
  <si>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</si>
  <si>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</si>
  <si>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</si>
  <si>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</si>
  <si>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</si>
  <si>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</si>
  <si>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</si>
  <si>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</si>
  <si>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</si>
  <si>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</si>
  <si>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</si>
  <si>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</si>
  <si>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</si>
  <si>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</si>
  <si>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</si>
  <si>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</si>
  <si>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</si>
  <si>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</si>
  <si>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</si>
  <si>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</si>
  <si>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</si>
  <si>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</si>
  <si>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</si>
  <si>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</si>
  <si>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</si>
  <si>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</si>
  <si>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</si>
  <si>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</si>
  <si>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</si>
  <si>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</si>
  <si>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</si>
  <si>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</si>
  <si>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</si>
  <si>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</si>
  <si>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</si>
  <si>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</si>
  <si>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</si>
  <si>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</si>
  <si>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</si>
  <si>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</si>
  <si>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</si>
  <si>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</si>
  <si>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</si>
  <si>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</si>
  <si>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</si>
  <si>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</si>
  <si>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</si>
  <si>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</si>
  <si>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</si>
  <si>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</si>
  <si>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</si>
  <si>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</si>
  <si>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</si>
  <si>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</si>
  <si>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</si>
  <si>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</si>
  <si>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</si>
  <si>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</si>
  <si>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</si>
  <si>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</si>
  <si>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</si>
  <si>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</si>
  <si>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</si>
  <si>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</si>
  <si>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</si>
  <si>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</si>
  <si>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</si>
  <si>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</si>
  <si>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</si>
  <si>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</si>
  <si>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</si>
  <si>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</si>
  <si>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</si>
  <si>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</si>
  <si>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</si>
  <si>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</si>
  <si>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</si>
  <si>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</si>
  <si>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</si>
  <si>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</si>
  <si>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</si>
  <si>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</si>
  <si>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</si>
  <si>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</si>
  <si>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</si>
  <si>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</si>
  <si>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</si>
  <si>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</si>
  <si>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</si>
  <si>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</si>
  <si>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</si>
  <si>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</si>
  <si>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</si>
  <si>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</si>
  <si>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</si>
  <si>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</si>
  <si>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</si>
  <si>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</si>
  <si>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</si>
  <si>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</si>
  <si>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</si>
  <si>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</si>
  <si>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</si>
  <si>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</si>
  <si>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</si>
  <si>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</si>
  <si>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</si>
  <si>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</si>
  <si>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</si>
  <si>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</si>
  <si>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</si>
  <si>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</si>
  <si>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</si>
  <si>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</si>
  <si>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</si>
  <si>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</si>
  <si>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</si>
  <si>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</si>
  <si>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</si>
  <si>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</si>
  <si>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</si>
  <si>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</si>
  <si>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</si>
  <si>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</si>
  <si>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</si>
  <si>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</si>
  <si>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</si>
  <si>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</si>
  <si>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</si>
  <si>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</si>
  <si>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</si>
  <si>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</si>
  <si>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</si>
  <si>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</si>
  <si>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</si>
  <si>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</si>
  <si>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</si>
  <si>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</si>
  <si>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</si>
  <si>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</si>
  <si>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</si>
  <si>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</si>
  <si>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</si>
  <si>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</si>
  <si>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</si>
  <si>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</si>
  <si>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</si>
  <si>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</si>
  <si>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</si>
  <si>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</si>
  <si>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</si>
  <si>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</si>
  <si>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</si>
  <si>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</si>
  <si>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</si>
  <si>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</si>
  <si>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</si>
  <si>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</si>
  <si>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</si>
  <si>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</si>
  <si>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</si>
  <si>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</si>
  <si>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</si>
  <si>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</si>
  <si>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</si>
  <si>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</si>
  <si>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</si>
  <si>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</si>
  <si>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</si>
  <si>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</si>
  <si>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</si>
  <si>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</si>
  <si>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</si>
  <si>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</si>
  <si>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</si>
  <si>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</si>
  <si>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</si>
  <si>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</si>
  <si>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</si>
  <si>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</si>
  <si>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</si>
  <si>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</si>
  <si>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</si>
  <si>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</si>
  <si>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</si>
  <si>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</si>
  <si>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</si>
  <si>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</si>
  <si>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</si>
  <si>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</si>
  <si>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</si>
  <si>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</si>
  <si>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</si>
  <si>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</si>
  <si>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</si>
  <si>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</si>
  <si>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</si>
  <si>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</si>
  <si>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</si>
  <si>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</si>
  <si>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</si>
  <si>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</si>
  <si>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</si>
  <si>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</si>
  <si>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</si>
  <si>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</si>
  <si>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</si>
  <si>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</si>
  <si>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</si>
  <si>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</si>
  <si>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</si>
  <si>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</si>
  <si>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</si>
  <si>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</si>
  <si>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</si>
  <si>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</si>
  <si>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</si>
  <si>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</si>
  <si>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</si>
  <si>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</si>
  <si>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</si>
  <si>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</si>
  <si>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</si>
  <si>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</si>
  <si>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</si>
  <si>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</si>
  <si>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</si>
  <si>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</si>
  <si>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</si>
  <si>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</si>
  <si>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</si>
  <si>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</si>
  <si>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</si>
  <si>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</si>
  <si>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</si>
  <si>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</si>
  <si>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</si>
  <si>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</si>
  <si>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</si>
  <si>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</si>
  <si>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</si>
  <si>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</si>
  <si>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</si>
  <si>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</si>
  <si>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</si>
  <si>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</si>
  <si>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</si>
  <si>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</si>
  <si>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</si>
  <si>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</si>
  <si>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</si>
  <si>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</si>
  <si>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</si>
  <si>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</si>
  <si>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</si>
  <si>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</si>
  <si>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</si>
  <si>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</si>
  <si>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</si>
  <si>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</si>
  <si>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</si>
  <si>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</si>
  <si>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</si>
  <si>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</si>
  <si>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</si>
  <si>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</si>
  <si>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</si>
  <si>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</si>
  <si>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</si>
  <si>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</si>
  <si>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</si>
  <si>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</si>
  <si>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</si>
  <si>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</si>
  <si>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</si>
  <si>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</si>
  <si>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</si>
  <si>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</si>
  <si>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</si>
  <si>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</si>
  <si>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</si>
  <si>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</si>
  <si>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</si>
  <si>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</si>
  <si>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</si>
  <si>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</si>
  <si>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</si>
  <si>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</si>
  <si>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</si>
  <si>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</si>
  <si>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</si>
  <si>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</si>
  <si>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</si>
  <si>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</si>
  <si>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</si>
  <si>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</si>
  <si>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</si>
  <si>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</si>
  <si>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</si>
  <si>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</si>
  <si>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</si>
  <si>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</si>
  <si>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</si>
  <si>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</si>
  <si>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</si>
  <si>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</si>
  <si>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</si>
  <si>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</si>
  <si>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</si>
  <si>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</si>
  <si>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</si>
  <si>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</si>
  <si>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</si>
  <si>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</si>
  <si>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</si>
  <si>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</si>
  <si>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</si>
  <si>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</si>
  <si>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</si>
  <si>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</si>
  <si>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</si>
  <si>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</si>
  <si>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</si>
  <si>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</si>
  <si>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</si>
  <si>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</si>
  <si>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</si>
  <si>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</si>
  <si>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</si>
  <si>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</si>
  <si>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</si>
  <si>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</si>
  <si>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</si>
  <si>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</si>
  <si>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</si>
  <si>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</si>
  <si>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</si>
  <si>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</si>
  <si>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</si>
  <si>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</si>
  <si>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</si>
  <si>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</si>
  <si>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</si>
  <si>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</si>
  <si>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</si>
  <si>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</si>
  <si>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</si>
  <si>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</si>
  <si>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</si>
  <si>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</si>
  <si>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</si>
  <si>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</si>
  <si>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</si>
  <si>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</si>
  <si>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</si>
  <si>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</si>
  <si>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</si>
  <si>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</si>
  <si>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</si>
  <si>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</si>
  <si>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</si>
  <si>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</si>
  <si>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</si>
  <si>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</si>
  <si>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</si>
  <si>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</si>
  <si>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</si>
  <si>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</si>
  <si>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</si>
  <si>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</si>
  <si>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</si>
  <si>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</si>
  <si>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</si>
  <si>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</si>
  <si>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</si>
  <si>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</si>
  <si>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</si>
  <si>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</si>
  <si>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</si>
  <si>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</si>
  <si>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</si>
  <si>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</si>
  <si>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</si>
  <si>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</si>
  <si>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</si>
  <si>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</si>
  <si>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</si>
  <si>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</si>
  <si>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</si>
  <si>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</si>
  <si>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</si>
  <si>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</si>
  <si>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</si>
  <si>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</si>
  <si>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</si>
  <si>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</si>
  <si>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</si>
  <si>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</si>
  <si>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</si>
  <si>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</si>
  <si>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</si>
  <si>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</si>
  <si>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</si>
  <si>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</si>
  <si>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</si>
  <si>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</si>
  <si>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</si>
  <si>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</si>
  <si>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</si>
  <si>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</si>
  <si>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</si>
  <si>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</si>
  <si>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</si>
  <si>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</si>
  <si>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</si>
  <si>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</si>
  <si>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</si>
  <si>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</si>
  <si>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</si>
  <si>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</si>
  <si>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</si>
  <si>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</si>
  <si>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</si>
  <si>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</si>
  <si>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</si>
  <si>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</si>
  <si>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</si>
  <si>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</si>
  <si>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</si>
  <si>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</si>
  <si>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</si>
  <si>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</si>
  <si>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</si>
  <si>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</si>
  <si>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</si>
  <si>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</si>
  <si>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</si>
  <si>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</si>
  <si>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</si>
  <si>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</si>
  <si>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</si>
  <si>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</si>
  <si>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</si>
  <si>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</si>
  <si>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</si>
  <si>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</si>
  <si>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</si>
  <si>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</si>
  <si>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</si>
  <si>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</si>
  <si>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</si>
  <si>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</si>
  <si>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</si>
  <si>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</si>
  <si>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</si>
  <si>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</si>
  <si>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</si>
  <si>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</si>
  <si>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</si>
  <si>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</si>
  <si>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</si>
  <si>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</si>
  <si>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</si>
  <si>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</si>
  <si>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</si>
  <si>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</si>
  <si>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</si>
  <si>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</si>
  <si>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</si>
  <si>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</si>
  <si>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</si>
  <si>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</si>
  <si>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</si>
  <si>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</si>
  <si>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</si>
  <si>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</si>
  <si>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</si>
  <si>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</si>
  <si>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</si>
  <si>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</si>
  <si>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</si>
  <si>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</si>
  <si>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</si>
  <si>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</si>
  <si>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</si>
  <si>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</si>
  <si>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</si>
  <si>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</si>
  <si>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</si>
  <si>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</si>
  <si>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</si>
  <si>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</si>
  <si>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</si>
  <si>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</si>
  <si>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</si>
  <si>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</si>
  <si>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</si>
  <si>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</si>
  <si>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</si>
  <si>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</si>
  <si>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</si>
  <si>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</si>
  <si>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</si>
  <si>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</si>
  <si>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</si>
  <si>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</si>
  <si>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</si>
  <si>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</si>
  <si>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</si>
  <si>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</si>
  <si>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</si>
  <si>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</si>
  <si>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</si>
  <si>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</si>
  <si>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</si>
  <si>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</si>
  <si>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</si>
  <si>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</si>
  <si>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</si>
  <si>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</si>
  <si>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</si>
  <si>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</si>
  <si>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</si>
  <si>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</si>
  <si>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</si>
  <si>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</si>
  <si>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</si>
  <si>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</si>
  <si>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</si>
  <si>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</si>
  <si>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</si>
  <si>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</si>
  <si>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</si>
  <si>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</si>
  <si>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</si>
  <si>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</si>
  <si>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</si>
  <si>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</si>
  <si>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</si>
  <si>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</si>
  <si>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</si>
  <si>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</si>
  <si>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</si>
  <si>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</si>
  <si>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</si>
  <si>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</si>
  <si>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</si>
  <si>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</si>
  <si>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</si>
  <si>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</si>
  <si>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</si>
  <si>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</si>
  <si>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</si>
  <si>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</si>
  <si>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</si>
  <si>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</si>
  <si>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</si>
  <si>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</si>
  <si>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</si>
  <si>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</si>
  <si>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</si>
  <si>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</si>
  <si>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</si>
  <si>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</si>
  <si>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</si>
  <si>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</si>
  <si>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</si>
  <si>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</si>
  <si>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</si>
  <si>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</si>
  <si>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</si>
  <si>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</si>
  <si>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</si>
  <si>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</si>
  <si>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</si>
  <si>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</si>
  <si>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</si>
  <si>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</si>
  <si>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</si>
  <si>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</si>
  <si>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</si>
  <si>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</si>
  <si>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</si>
  <si>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</si>
  <si>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</si>
  <si>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</si>
  <si>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</si>
  <si>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</si>
  <si>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</si>
  <si>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</si>
  <si>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</si>
  <si>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</si>
  <si>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</si>
  <si>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</si>
  <si>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</si>
  <si>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</si>
  <si>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</si>
  <si>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</si>
  <si>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</si>
  <si>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</si>
  <si>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</si>
  <si>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</si>
  <si>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</si>
  <si>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</si>
  <si>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</si>
  <si>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</si>
  <si>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</si>
  <si>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</si>
  <si>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</si>
  <si>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</si>
  <si>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</si>
  <si>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</si>
  <si>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</si>
  <si>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</si>
  <si>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</si>
  <si>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</si>
  <si>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</si>
  <si>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</si>
  <si>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</si>
  <si>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</si>
  <si>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</si>
  <si>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</si>
  <si>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</si>
  <si>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</si>
  <si>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</si>
  <si>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</si>
  <si>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</si>
  <si>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</si>
  <si>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</si>
  <si>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</si>
  <si>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</si>
  <si>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</si>
  <si>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</si>
  <si>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</si>
  <si>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</si>
  <si>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</si>
  <si>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</si>
  <si>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</si>
  <si>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</si>
  <si>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</si>
  <si>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</si>
  <si>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</si>
  <si>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</si>
  <si>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</si>
  <si>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</si>
  <si>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</si>
  <si>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</si>
  <si>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</si>
  <si>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</si>
  <si>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</si>
  <si>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</si>
  <si>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</si>
  <si>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</si>
  <si>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</si>
  <si>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</si>
  <si>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</si>
  <si>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</si>
  <si>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</si>
  <si>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</si>
  <si>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</si>
  <si>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</si>
  <si>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</si>
  <si>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</si>
  <si>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</si>
  <si>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</si>
  <si>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</si>
  <si>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</si>
  <si>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</si>
  <si>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</si>
  <si>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</si>
  <si>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</si>
  <si>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</si>
  <si>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</si>
  <si>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</si>
  <si>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</si>
  <si>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</si>
  <si>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</si>
  <si>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</si>
  <si>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</si>
  <si>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</si>
  <si>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</si>
  <si>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</si>
  <si>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</si>
  <si>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</si>
  <si>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</si>
  <si>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</si>
  <si>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</si>
  <si>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</si>
  <si>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</si>
  <si>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</si>
  <si>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</si>
  <si>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</si>
  <si>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</si>
  <si>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</si>
  <si>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</si>
  <si>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</si>
  <si>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</si>
  <si>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</si>
  <si>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</si>
  <si>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</si>
  <si>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</si>
  <si>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</si>
  <si>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</si>
  <si>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</si>
  <si>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</si>
  <si>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</si>
  <si>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</si>
  <si>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</si>
  <si>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</si>
  <si>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</si>
  <si>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</si>
  <si>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</si>
  <si>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</si>
  <si>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</si>
  <si>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</si>
  <si>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</si>
  <si>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</si>
  <si>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</si>
  <si>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</si>
  <si>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</si>
  <si>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</si>
  <si>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</si>
  <si>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</si>
  <si>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</si>
  <si>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</si>
  <si>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</si>
  <si>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</si>
  <si>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</si>
  <si>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</si>
  <si>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</si>
  <si>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</si>
  <si>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</si>
  <si>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</si>
  <si>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</si>
  <si>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</si>
  <si>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</si>
  <si>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</si>
  <si>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</si>
  <si>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</si>
  <si>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</si>
  <si>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</si>
  <si>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</si>
  <si>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</si>
  <si>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</si>
  <si>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</si>
  <si>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</si>
  <si>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</si>
  <si>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</si>
  <si>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</si>
  <si>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</si>
  <si>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</si>
  <si>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</si>
  <si>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</si>
  <si>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</si>
  <si>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</si>
  <si>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</si>
  <si>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</si>
  <si>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</si>
  <si>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</si>
  <si>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</si>
  <si>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</si>
  <si>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</si>
  <si>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</si>
  <si>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</si>
  <si>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</si>
  <si>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</si>
  <si>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</si>
  <si>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</si>
  <si>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</si>
  <si>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</si>
  <si>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</si>
  <si>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</si>
  <si>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</si>
  <si>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</si>
  <si>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</si>
  <si>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</si>
  <si>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</si>
  <si>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</si>
  <si>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</si>
  <si>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</si>
  <si>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</si>
  <si>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</si>
  <si>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</si>
  <si>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</si>
  <si>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</si>
  <si>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</si>
  <si>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</si>
  <si>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</si>
  <si>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</si>
  <si>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</si>
  <si>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</si>
  <si>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</si>
  <si>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</si>
  <si>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</si>
  <si>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</si>
  <si>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</si>
  <si>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</si>
  <si>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</si>
  <si>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</si>
  <si>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</si>
  <si>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</si>
  <si>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</si>
  <si>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</si>
  <si>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</si>
  <si>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</si>
  <si>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</si>
  <si>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</si>
  <si>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</si>
  <si>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</si>
  <si>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</si>
  <si>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</si>
  <si>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</si>
  <si>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</si>
  <si>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</si>
  <si>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</si>
  <si>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</si>
  <si>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</si>
  <si>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</si>
  <si>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</si>
  <si>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</si>
  <si>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</si>
  <si>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</si>
  <si>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</si>
  <si>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</si>
  <si>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</si>
  <si>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</si>
  <si>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</si>
  <si>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</si>
  <si>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</si>
  <si>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</si>
  <si>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</si>
  <si>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</si>
  <si>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</si>
  <si>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</si>
  <si>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</si>
  <si>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</si>
  <si>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</si>
  <si>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</si>
  <si>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</si>
  <si>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</si>
  <si>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</si>
  <si>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</si>
  <si>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</si>
  <si>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</si>
  <si>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</si>
  <si>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</si>
  <si>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</si>
  <si>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</si>
  <si>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</si>
  <si>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</si>
  <si>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</si>
  <si>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</si>
  <si>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</si>
  <si>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</si>
  <si>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</si>
  <si>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</si>
  <si>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</si>
  <si>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</si>
  <si>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</si>
  <si>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</si>
  <si>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</si>
  <si>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</si>
  <si>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</si>
  <si>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</si>
  <si>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</si>
  <si>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</si>
  <si>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</si>
  <si>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</si>
  <si>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</si>
  <si>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</si>
  <si>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</si>
  <si>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</si>
  <si>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</si>
  <si>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</si>
  <si>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</si>
  <si>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</si>
  <si>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</si>
  <si>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</si>
  <si>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</si>
  <si>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</si>
  <si>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</si>
  <si>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</si>
  <si>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</si>
  <si>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</si>
  <si>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</si>
  <si>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</si>
  <si>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</si>
  <si>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</si>
  <si>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</si>
  <si>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</si>
  <si>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</si>
  <si>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</si>
  <si>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</si>
  <si>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</si>
  <si>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</si>
  <si>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</si>
  <si>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</si>
  <si>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</si>
  <si>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</si>
  <si>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</si>
  <si>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</si>
  <si>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</si>
  <si>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</si>
  <si>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</si>
  <si>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</si>
  <si>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</si>
  <si>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</si>
  <si>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</si>
  <si>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</si>
  <si>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</si>
  <si>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</si>
  <si>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</si>
  <si>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</si>
  <si>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</si>
  <si>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</si>
  <si>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</si>
  <si>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</si>
  <si>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</si>
  <si>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</si>
  <si>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</si>
  <si>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</si>
  <si>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</si>
  <si>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</si>
  <si>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</si>
  <si>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</si>
  <si>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</si>
  <si>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</si>
  <si>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</si>
  <si>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</si>
  <si>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</si>
  <si>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</si>
  <si>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</si>
  <si>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</si>
  <si>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</si>
  <si>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</si>
  <si>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</si>
  <si>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</si>
  <si>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</si>
  <si>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</si>
  <si>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</si>
  <si>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</si>
  <si>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</si>
  <si>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</si>
  <si>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</si>
  <si>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</si>
  <si>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</si>
  <si>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</si>
  <si>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</si>
  <si>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</si>
  <si>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</si>
  <si>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</si>
  <si>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</si>
  <si>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</si>
  <si>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</si>
  <si>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</si>
  <si>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</si>
  <si>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</si>
  <si>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</si>
  <si>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</si>
  <si>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</si>
  <si>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</si>
  <si>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</si>
  <si>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</si>
  <si>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</si>
  <si>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</si>
  <si>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</si>
  <si>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</si>
  <si>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</si>
  <si>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</si>
  <si>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</si>
  <si>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</si>
  <si>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</si>
  <si>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</si>
  <si>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</si>
  <si>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</si>
  <si>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</si>
  <si>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</si>
  <si>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</si>
  <si>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</si>
  <si>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</si>
  <si>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</si>
  <si>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</si>
  <si>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</si>
  <si>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</si>
  <si>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</si>
  <si>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</si>
  <si>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</si>
  <si>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</si>
  <si>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</si>
  <si>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</si>
  <si>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</si>
  <si>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</si>
  <si>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</si>
  <si>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</si>
  <si>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</si>
  <si>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</si>
  <si>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</si>
  <si>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</si>
  <si>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</si>
  <si>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</si>
  <si>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</si>
  <si>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</si>
  <si>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</si>
  <si>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</si>
  <si>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</si>
  <si>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</si>
  <si>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</si>
  <si>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</si>
  <si>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</si>
  <si>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</si>
  <si>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</si>
  <si>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</si>
  <si>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</si>
  <si>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</si>
  <si>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</si>
  <si>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</si>
  <si>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</si>
  <si>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</si>
  <si>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</si>
  <si>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</si>
  <si>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</si>
  <si>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</si>
  <si>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</si>
  <si>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</si>
  <si>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</si>
  <si>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</si>
  <si>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</si>
  <si>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</si>
  <si>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</si>
  <si>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</si>
  <si>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</si>
  <si>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</si>
  <si>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</si>
  <si>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</si>
  <si>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</si>
  <si>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</si>
  <si>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</si>
  <si>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</si>
  <si>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</si>
  <si>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</si>
  <si>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</si>
  <si>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</si>
  <si>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</si>
  <si>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</si>
  <si>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</si>
  <si>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</si>
  <si>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</si>
  <si>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</si>
  <si>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</si>
  <si>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</si>
  <si>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</si>
  <si>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</si>
  <si>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</si>
  <si>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</si>
  <si>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</si>
  <si>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</si>
  <si>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</si>
  <si>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</si>
  <si>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</si>
  <si>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</si>
  <si>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</si>
  <si>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</si>
  <si>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</si>
  <si>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</si>
  <si>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</si>
  <si>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</si>
  <si>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</si>
  <si>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</si>
  <si>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</si>
  <si>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</si>
  <si>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</si>
  <si>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</si>
  <si>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</si>
  <si>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</si>
  <si>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</si>
  <si>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</si>
  <si>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</si>
  <si>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</si>
  <si>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</si>
  <si>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</si>
  <si>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</si>
  <si>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</si>
  <si>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</si>
  <si>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</si>
  <si>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</si>
  <si>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</si>
  <si>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</si>
  <si>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</si>
  <si>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</si>
  <si>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</si>
  <si>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</si>
  <si>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</si>
  <si>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</si>
  <si>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</si>
  <si>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</si>
  <si>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</si>
  <si>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</si>
  <si>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</si>
  <si>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</si>
  <si>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</si>
  <si>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</si>
  <si>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</si>
  <si>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</si>
  <si>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</si>
  <si>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</si>
  <si>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</si>
  <si>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</si>
  <si>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</si>
  <si>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</si>
  <si>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</si>
  <si>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</si>
  <si>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</si>
  <si>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</si>
  <si>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</si>
  <si>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</si>
  <si>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</si>
  <si>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</si>
  <si>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</si>
  <si>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</si>
  <si>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</si>
  <si>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</si>
  <si>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</si>
  <si>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</si>
  <si>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</si>
  <si>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</si>
  <si>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</si>
  <si>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</si>
  <si>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</si>
  <si>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</si>
  <si>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</si>
  <si>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</si>
  <si>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</si>
  <si>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</si>
  <si>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</si>
  <si>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</si>
  <si>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</si>
  <si>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</si>
  <si>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</si>
  <si>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</si>
  <si>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</si>
  <si>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</si>
  <si>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</si>
  <si>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</si>
  <si>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</si>
  <si>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</si>
  <si>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</si>
  <si>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</si>
  <si>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</si>
  <si>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</si>
  <si>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</si>
  <si>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</si>
  <si>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</si>
  <si>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</si>
  <si>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</si>
  <si>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</si>
  <si>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</si>
  <si>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</si>
  <si>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</si>
  <si>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</si>
  <si>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</si>
  <si>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</si>
  <si>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</si>
  <si>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</si>
  <si>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</si>
  <si>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</si>
  <si>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</si>
  <si>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</si>
  <si>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</si>
  <si>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</si>
  <si>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</si>
  <si>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</si>
  <si>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</si>
  <si>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</si>
  <si>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</si>
  <si>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</si>
  <si>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</si>
  <si>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</si>
  <si>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</si>
  <si>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</si>
  <si>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</si>
  <si>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</si>
  <si>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</si>
  <si>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</si>
  <si>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</si>
  <si>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</si>
  <si>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</si>
  <si>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</si>
  <si>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</si>
  <si>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</si>
  <si>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</si>
  <si>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</si>
  <si>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</si>
  <si>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</si>
  <si>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</si>
  <si>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</si>
  <si>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</si>
  <si>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</si>
  <si>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</si>
  <si>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</si>
  <si>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</si>
  <si>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</si>
  <si>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</si>
  <si>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</si>
  <si>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</si>
  <si>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</si>
  <si>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</si>
  <si>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</si>
  <si>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</si>
  <si>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</si>
  <si>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</si>
  <si>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</si>
  <si>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</si>
  <si>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</si>
  <si>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</si>
  <si>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</si>
  <si>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</si>
  <si>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</si>
  <si>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</si>
  <si>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</si>
  <si>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</si>
  <si>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</si>
  <si>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</si>
  <si>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</si>
  <si>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</si>
  <si>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</si>
  <si>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</si>
  <si>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</si>
  <si>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</si>
  <si>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</si>
  <si>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</si>
  <si>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</si>
  <si>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</si>
  <si>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</si>
  <si>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</si>
  <si>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</si>
  <si>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</si>
  <si>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</si>
  <si>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</si>
  <si>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</si>
  <si>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</si>
  <si>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</si>
  <si>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</si>
  <si>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</si>
  <si>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</si>
  <si>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</si>
  <si>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</si>
  <si>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</si>
  <si>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</si>
  <si>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</si>
  <si>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</si>
  <si>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</si>
  <si>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</si>
  <si>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</si>
  <si>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</si>
  <si>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</si>
  <si>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</si>
  <si>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</si>
  <si>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</si>
  <si>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</si>
  <si>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</si>
  <si>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</si>
  <si>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</si>
  <si>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</si>
  <si>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</si>
  <si>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</si>
  <si>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</si>
  <si>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</si>
  <si>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</si>
  <si>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</si>
  <si>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</si>
  <si>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</si>
  <si>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</si>
  <si>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</si>
  <si>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</si>
  <si>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</si>
  <si>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</si>
  <si>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</si>
  <si>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</si>
  <si>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</si>
  <si>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</si>
  <si>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</si>
  <si>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</si>
  <si>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</si>
  <si>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</si>
  <si>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</si>
  <si>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</si>
  <si>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</si>
  <si>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</si>
  <si>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</si>
  <si>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</si>
  <si>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</si>
  <si>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</si>
  <si>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</si>
  <si>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</si>
  <si>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</si>
  <si>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</si>
  <si>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</si>
  <si>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</si>
  <si>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</si>
  <si>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</si>
  <si>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</si>
  <si>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</si>
  <si>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</si>
  <si>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</si>
  <si>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</si>
  <si>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</si>
  <si>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</si>
  <si>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</si>
  <si>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</si>
  <si>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</si>
  <si>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</si>
  <si>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</si>
  <si>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</si>
  <si>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</si>
  <si>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</si>
  <si>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</si>
  <si>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</si>
  <si>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</si>
  <si>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</si>
  <si>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</si>
  <si>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</si>
  <si>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</si>
  <si>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</si>
  <si>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</si>
  <si>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</si>
  <si>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</si>
  <si>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</si>
  <si>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</si>
  <si>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</si>
  <si>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</si>
  <si>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</si>
  <si>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</si>
  <si>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</si>
  <si>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</si>
  <si>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</si>
  <si>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</si>
  <si>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</si>
  <si>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</si>
  <si>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</si>
  <si>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</si>
  <si>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</si>
  <si>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</si>
  <si>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</si>
  <si>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</si>
  <si>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</si>
  <si>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</si>
  <si>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</si>
  <si>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</si>
  <si>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</si>
  <si>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</si>
  <si>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</si>
  <si>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</si>
  <si>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</si>
  <si>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</si>
  <si>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</si>
  <si>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</si>
  <si>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</si>
  <si>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</si>
  <si>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</si>
  <si>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</si>
  <si>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</si>
  <si>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</si>
  <si>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</si>
  <si>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</si>
  <si>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</si>
  <si>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</si>
  <si>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</si>
  <si>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</si>
  <si>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</si>
  <si>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</si>
  <si>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</si>
  <si>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</si>
  <si>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</si>
  <si>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</si>
  <si>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</si>
  <si>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</si>
  <si>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</si>
  <si>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</si>
  <si>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</si>
  <si>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</si>
  <si>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</si>
  <si>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</si>
  <si>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</si>
  <si>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</si>
  <si>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</si>
  <si>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</si>
  <si>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</si>
  <si>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</si>
  <si>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</si>
  <si>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</si>
  <si>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</si>
  <si>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</si>
  <si>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</si>
  <si>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</si>
  <si>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</si>
  <si>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</si>
  <si>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</si>
  <si>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</si>
  <si>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</si>
  <si>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</si>
  <si>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</si>
  <si>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</si>
  <si>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</si>
  <si>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</si>
  <si>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</si>
  <si>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</si>
  <si>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</si>
  <si>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</si>
  <si>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</si>
  <si>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</si>
  <si>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</si>
  <si>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</si>
  <si>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</si>
  <si>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</si>
  <si>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</si>
  <si>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</si>
  <si>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</si>
  <si>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</si>
  <si>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</si>
  <si>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</si>
  <si>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</si>
  <si>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</si>
  <si>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</si>
  <si>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</si>
  <si>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</si>
  <si>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</si>
  <si>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</si>
  <si>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</si>
  <si>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</si>
  <si>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</si>
  <si>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</si>
  <si>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</si>
  <si>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</si>
  <si>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</si>
  <si>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</si>
  <si>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</si>
  <si>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</si>
  <si>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</si>
  <si>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</si>
  <si>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</si>
  <si>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</si>
  <si>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</si>
  <si>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</si>
  <si>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</si>
  <si>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</si>
  <si>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</si>
  <si>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</si>
  <si>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</si>
  <si>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</si>
  <si>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</si>
  <si>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</si>
  <si>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</si>
  <si>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</si>
  <si>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</si>
  <si>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</si>
  <si>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</si>
  <si>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</si>
  <si>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</si>
  <si>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</si>
  <si>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</si>
  <si>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</si>
  <si>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</si>
  <si>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</si>
  <si>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</si>
  <si>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</si>
  <si>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</si>
  <si>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</si>
  <si>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</si>
  <si>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</si>
  <si>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</si>
  <si>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</si>
  <si>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</si>
  <si>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</si>
  <si>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</si>
  <si>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</si>
  <si>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</si>
  <si>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</si>
  <si>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</si>
  <si>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</si>
  <si>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</si>
  <si>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</si>
  <si>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</si>
  <si>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</si>
  <si>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</si>
  <si>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</si>
  <si>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</si>
  <si>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</si>
  <si>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</si>
  <si>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</si>
  <si>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</si>
  <si>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</si>
  <si>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</si>
  <si>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</si>
  <si>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</si>
  <si>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</si>
  <si>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</si>
  <si>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</si>
  <si>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</si>
  <si>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</si>
  <si>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</si>
  <si>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</si>
  <si>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</si>
  <si>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</si>
  <si>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</si>
  <si>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</si>
  <si>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</si>
  <si>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</si>
  <si>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</si>
  <si>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</si>
  <si>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</si>
  <si>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</si>
  <si>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</si>
  <si>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</si>
  <si>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</si>
  <si>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</si>
  <si>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</si>
  <si>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</si>
  <si>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</si>
  <si>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</si>
  <si>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</si>
  <si>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</si>
  <si>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</si>
  <si>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</si>
  <si>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</si>
  <si>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</si>
  <si>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</si>
  <si>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</si>
  <si>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</si>
  <si>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</si>
  <si>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</si>
  <si>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</si>
  <si>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</si>
  <si>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</si>
  <si>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</si>
  <si>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</si>
  <si>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</si>
  <si>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</si>
  <si>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</si>
  <si>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</si>
  <si>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</si>
  <si>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</si>
  <si>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</si>
  <si>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</si>
  <si>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</si>
  <si>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</si>
  <si>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</si>
  <si>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</si>
  <si>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</si>
  <si>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</si>
  <si>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</si>
  <si>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</si>
  <si>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</si>
  <si>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</si>
  <si>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</si>
  <si>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</si>
  <si>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</si>
  <si>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</si>
  <si>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</si>
  <si>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</si>
  <si>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</si>
  <si>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</si>
  <si>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</si>
  <si>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</si>
  <si>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</si>
  <si>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</si>
  <si>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</si>
  <si>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</si>
  <si>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</si>
  <si>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</si>
  <si>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</si>
  <si>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</si>
  <si>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</si>
  <si>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</si>
  <si>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</si>
  <si>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</si>
  <si>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</si>
  <si>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</si>
  <si>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</si>
  <si>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</si>
  <si>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</si>
  <si>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</si>
  <si>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</si>
  <si>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</si>
  <si>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</si>
  <si>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</si>
  <si>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</si>
  <si>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</si>
  <si>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</si>
  <si>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</si>
  <si>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</si>
  <si>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</si>
  <si>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</si>
  <si>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</si>
  <si>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</si>
  <si>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</si>
  <si>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</si>
  <si>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</si>
  <si>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</si>
  <si>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</si>
  <si>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</si>
  <si>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</si>
  <si>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</si>
  <si>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</si>
  <si>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</si>
  <si>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</si>
  <si>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</si>
  <si>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</si>
  <si>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</si>
  <si>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</si>
  <si>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</si>
  <si>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</si>
  <si>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</si>
  <si>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</si>
  <si>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</si>
  <si>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</si>
  <si>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</si>
  <si>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</si>
  <si>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</si>
  <si>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</si>
  <si>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</si>
  <si>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</si>
  <si>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</si>
  <si>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</si>
  <si>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</si>
  <si>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</si>
  <si>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</si>
  <si>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</si>
  <si>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</si>
  <si>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</si>
  <si>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</si>
  <si>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</si>
  <si>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</si>
  <si>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</si>
  <si>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</si>
  <si>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</si>
  <si>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</si>
  <si>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</si>
  <si>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</si>
  <si>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</si>
  <si>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</si>
  <si>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</si>
  <si>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</si>
  <si>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</si>
  <si>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</si>
  <si>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</si>
  <si>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</si>
  <si>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</si>
  <si>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</si>
  <si>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</si>
  <si>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</si>
  <si>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</si>
  <si>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</si>
  <si>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</si>
  <si>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</si>
  <si>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</si>
  <si>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</si>
  <si>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</si>
  <si>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</si>
  <si>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</si>
  <si>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</si>
  <si>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</si>
  <si>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</si>
  <si>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</si>
  <si>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</si>
  <si>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</si>
  <si>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</si>
  <si>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</si>
  <si>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</si>
  <si>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</si>
  <si>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</si>
  <si>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</si>
  <si>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</si>
  <si>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</si>
  <si>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</si>
  <si>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</si>
  <si>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</si>
  <si>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</si>
  <si>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</si>
  <si>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</si>
  <si>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</si>
  <si>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</si>
  <si>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</si>
  <si>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</si>
  <si>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</si>
  <si>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</si>
  <si>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</si>
  <si>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</si>
  <si>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</si>
  <si>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</si>
  <si>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</si>
  <si>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</si>
  <si>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</si>
  <si>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</si>
  <si>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</si>
  <si>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</si>
  <si>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</si>
  <si>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</si>
  <si>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</si>
  <si>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</si>
  <si>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</si>
  <si>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</si>
  <si>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</si>
  <si>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</si>
  <si>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</si>
  <si>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</si>
  <si>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</si>
  <si>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</si>
  <si>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</si>
  <si>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</si>
  <si>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</si>
  <si>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</si>
  <si>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</si>
  <si>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</si>
  <si>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</si>
  <si>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</si>
  <si>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</si>
  <si>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</si>
  <si>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</si>
  <si>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</si>
  <si>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</si>
  <si>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</si>
  <si>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</si>
  <si>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</si>
  <si>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</si>
  <si>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</si>
  <si>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</si>
  <si>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</si>
  <si>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</si>
  <si>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</si>
  <si>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</si>
  <si>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</si>
  <si>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</si>
  <si>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</si>
  <si>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</si>
  <si>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</si>
  <si>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</si>
  <si>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</si>
  <si>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</si>
  <si>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</si>
  <si>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</si>
  <si>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</si>
  <si>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</si>
  <si>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</si>
  <si>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</si>
  <si>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</si>
  <si>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</si>
  <si>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</si>
  <si>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</si>
  <si>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</si>
  <si>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</si>
  <si>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</si>
  <si>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</si>
  <si>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</si>
  <si>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</si>
  <si>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</si>
  <si>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</si>
  <si>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</si>
  <si>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</si>
  <si>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</si>
  <si>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</si>
  <si>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</si>
  <si>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</si>
  <si>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</si>
  <si>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</si>
  <si>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</si>
  <si>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</si>
  <si>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</si>
  <si>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</si>
  <si>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</si>
  <si>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</si>
  <si>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</si>
  <si>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</si>
  <si>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</si>
  <si>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</si>
  <si>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</si>
  <si>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</si>
  <si>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</si>
  <si>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</si>
  <si>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</si>
  <si>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</si>
  <si>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</si>
  <si>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</si>
  <si>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</si>
  <si>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</si>
  <si>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</si>
  <si>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</si>
  <si>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</si>
  <si>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</si>
  <si>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</si>
  <si>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</si>
  <si>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</si>
  <si>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</si>
  <si>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</si>
  <si>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</si>
  <si>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</si>
  <si>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</si>
  <si>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</si>
  <si>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</si>
  <si>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</si>
  <si>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</si>
  <si>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</si>
  <si>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</si>
  <si>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</si>
  <si>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</si>
  <si>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</si>
  <si>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</si>
  <si>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</si>
  <si>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</si>
  <si>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</si>
  <si>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</si>
  <si>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</si>
  <si>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</si>
  <si>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</si>
  <si>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</si>
  <si>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</si>
  <si>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</si>
  <si>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</si>
  <si>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</si>
  <si>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</si>
  <si>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</si>
  <si>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</si>
  <si>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</si>
  <si>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</si>
  <si>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</si>
  <si>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</si>
  <si>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</si>
  <si>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</si>
  <si>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</si>
  <si>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</si>
  <si>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</si>
  <si>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</si>
  <si>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</si>
  <si>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</si>
  <si>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</si>
  <si>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</si>
  <si>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</si>
  <si>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</si>
  <si>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</si>
  <si>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</si>
  <si>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</si>
  <si>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</si>
  <si>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</si>
  <si>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</si>
  <si>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</si>
  <si>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</si>
  <si>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</si>
  <si>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</si>
  <si>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</si>
  <si>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</si>
  <si>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</si>
  <si>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</si>
  <si>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</si>
  <si>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</si>
  <si>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</si>
  <si>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</si>
  <si>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</si>
  <si>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</si>
  <si>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</si>
  <si>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</si>
  <si>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</si>
  <si>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</si>
  <si>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</si>
  <si>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</si>
  <si>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</si>
  <si>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</si>
  <si>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</si>
  <si>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</si>
  <si>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</si>
  <si>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</si>
  <si>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</si>
  <si>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</si>
  <si>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</si>
  <si>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</si>
  <si>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</si>
  <si>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</si>
  <si>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</si>
  <si>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</si>
  <si>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</si>
  <si>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</si>
  <si>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</si>
  <si>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</si>
  <si>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</si>
  <si>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</si>
  <si>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</si>
  <si>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</si>
  <si>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</si>
  <si>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</si>
  <si>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</si>
  <si>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</si>
  <si>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</si>
  <si>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</si>
  <si>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</si>
  <si>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</si>
  <si>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</si>
  <si>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</si>
  <si>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</si>
  <si>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</si>
  <si>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</si>
  <si>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</si>
  <si>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</si>
  <si>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</si>
  <si>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</si>
  <si>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</si>
  <si>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</si>
  <si>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</si>
  <si>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</si>
  <si>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</si>
  <si>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</si>
  <si>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</si>
  <si>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</si>
  <si>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</si>
  <si>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</si>
  <si>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</si>
  <si>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</si>
  <si>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</si>
  <si>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</si>
  <si>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</si>
  <si>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</si>
  <si>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</si>
  <si>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</si>
  <si>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</si>
  <si>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</si>
  <si>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</si>
  <si>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</si>
  <si>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</si>
  <si>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</si>
  <si>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</si>
  <si>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</si>
  <si>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</si>
  <si>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</si>
  <si>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</si>
  <si>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</si>
  <si>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</si>
  <si>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</si>
  <si>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</si>
  <si>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</si>
  <si>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</si>
  <si>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</si>
  <si>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</si>
  <si>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</si>
  <si>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</si>
  <si>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</si>
  <si>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</si>
  <si>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</si>
  <si>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</si>
  <si>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</si>
  <si>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</si>
  <si>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</si>
  <si>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</si>
  <si>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</si>
  <si>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</si>
  <si>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</si>
  <si>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</si>
  <si>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</si>
  <si>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</si>
  <si>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</si>
  <si>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</si>
  <si>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</si>
  <si>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</si>
  <si>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</si>
  <si>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</si>
  <si>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</si>
  <si>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</si>
  <si>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</si>
  <si>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</si>
  <si>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</si>
  <si>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</si>
  <si>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</si>
  <si>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</si>
  <si>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</si>
  <si>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</si>
  <si>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</si>
  <si>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</si>
  <si>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</si>
  <si>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</si>
  <si>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</si>
  <si>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</si>
  <si>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</si>
  <si>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</si>
  <si>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</si>
  <si>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</si>
  <si>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</si>
  <si>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</si>
  <si>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</si>
  <si>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</si>
  <si>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</si>
  <si>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</si>
  <si>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</si>
  <si>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</si>
  <si>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</si>
  <si>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</si>
  <si>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</si>
  <si>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</si>
  <si>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</si>
  <si>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</si>
  <si>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</si>
  <si>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</si>
  <si>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</si>
  <si>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</si>
  <si>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</si>
  <si>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</si>
  <si>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</si>
  <si>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</si>
  <si>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</si>
  <si>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</si>
  <si>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</si>
  <si>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</si>
  <si>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</si>
  <si>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</si>
  <si>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</si>
  <si>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</si>
  <si>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</si>
  <si>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</si>
  <si>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</si>
  <si>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</si>
  <si>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</si>
  <si>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</si>
  <si>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</si>
  <si>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</si>
  <si>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</si>
  <si>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</si>
  <si>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</si>
  <si>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</si>
  <si>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</si>
  <si>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</si>
  <si>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</si>
  <si>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</si>
  <si>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</si>
  <si>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</si>
  <si>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</si>
  <si>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</si>
  <si>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</si>
  <si>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</si>
  <si>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</si>
  <si>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</si>
  <si>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</si>
  <si>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</si>
  <si>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</si>
  <si>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</si>
  <si>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</si>
  <si>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</si>
  <si>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</si>
  <si>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</si>
  <si>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</si>
  <si>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</si>
  <si>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</si>
  <si>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</si>
  <si>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</si>
  <si>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</si>
  <si>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</si>
  <si>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</si>
  <si>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</si>
  <si>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</si>
  <si>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</si>
  <si>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</si>
  <si>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</si>
  <si>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</si>
  <si>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</si>
  <si>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</si>
  <si>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</si>
  <si>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</si>
  <si>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</si>
  <si>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</si>
  <si>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</si>
  <si>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</si>
  <si>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</si>
  <si>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</si>
  <si>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</si>
  <si>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</si>
  <si>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</si>
  <si>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</si>
  <si>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</si>
  <si>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</si>
  <si>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</si>
  <si>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</si>
  <si>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</si>
  <si>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</si>
  <si>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</si>
  <si>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</si>
  <si>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</si>
  <si>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</si>
  <si>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</si>
  <si>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</si>
  <si>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</si>
  <si>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</si>
  <si>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</si>
  <si>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</si>
  <si>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</si>
  <si>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</si>
  <si>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</si>
  <si>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</si>
  <si>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</si>
  <si>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</si>
  <si>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</si>
  <si>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</si>
  <si>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</si>
  <si>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</si>
  <si>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</si>
  <si>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</si>
  <si>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</si>
  <si>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</si>
  <si>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</si>
  <si>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</si>
  <si>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</si>
  <si>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</si>
  <si>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</si>
  <si>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</si>
  <si>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</si>
  <si>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</si>
  <si>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</si>
  <si>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</si>
  <si>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</si>
  <si>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</si>
  <si>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</si>
  <si>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</si>
  <si>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</si>
  <si>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</si>
  <si>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</si>
  <si>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</si>
  <si>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</si>
  <si>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</si>
  <si>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</si>
  <si>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</si>
  <si>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</si>
  <si>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</si>
  <si>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</si>
  <si>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</si>
  <si>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</si>
  <si>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</si>
  <si>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</si>
  <si>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</si>
  <si>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</si>
  <si>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</si>
  <si>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</si>
  <si>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</si>
  <si>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</si>
  <si>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</si>
  <si>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</si>
  <si>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</si>
  <si>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</si>
  <si>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</si>
  <si>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</si>
  <si>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</si>
  <si>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</si>
  <si>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</si>
  <si>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</si>
  <si>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</si>
  <si>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</si>
  <si>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</si>
  <si>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</si>
  <si>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</si>
  <si>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</si>
  <si>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</si>
  <si>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</si>
  <si>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</si>
  <si>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</si>
  <si>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</si>
  <si>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</si>
  <si>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</si>
  <si>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</si>
  <si>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</si>
  <si>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</si>
  <si>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</si>
  <si>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</si>
  <si>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</si>
  <si>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</si>
  <si>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</si>
  <si>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</si>
  <si>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</si>
  <si>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</si>
  <si>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</si>
  <si>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</si>
  <si>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</si>
  <si>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</si>
  <si>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</si>
  <si>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</si>
  <si>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</si>
  <si>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</si>
  <si>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</si>
  <si>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</si>
  <si>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</si>
  <si>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</si>
  <si>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</si>
  <si>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</si>
  <si>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</si>
  <si>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</si>
  <si>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</si>
  <si>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</si>
  <si>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</si>
  <si>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</si>
  <si>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</si>
  <si>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</si>
  <si>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</si>
  <si>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</si>
  <si>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</si>
  <si>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</si>
  <si>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</si>
  <si>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</si>
  <si>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</si>
  <si>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</si>
  <si>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</si>
  <si>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</si>
  <si>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</si>
  <si>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</si>
  <si>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</si>
  <si>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</si>
  <si>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</si>
  <si>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</si>
  <si>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</si>
  <si>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</si>
  <si>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</si>
  <si>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</si>
  <si>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</si>
  <si>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</si>
  <si>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</si>
  <si>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</si>
  <si>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</si>
  <si>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</si>
  <si>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</si>
  <si>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</si>
  <si>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</si>
  <si>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</si>
  <si>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</si>
  <si>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</si>
  <si>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</si>
  <si>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</si>
  <si>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</si>
  <si>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</si>
  <si>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</si>
  <si>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</si>
  <si>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</si>
  <si>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</si>
  <si>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</si>
  <si>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</si>
  <si>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</si>
  <si>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</si>
  <si>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</si>
  <si>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</si>
  <si>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</si>
  <si>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</si>
  <si>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</si>
  <si>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</si>
  <si>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</si>
  <si>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</si>
  <si>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</si>
  <si>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</si>
  <si>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</si>
  <si>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</si>
  <si>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</si>
  <si>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</si>
  <si>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</si>
  <si>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</si>
  <si>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</si>
  <si>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</si>
  <si>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</si>
  <si>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</si>
  <si>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</si>
  <si>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</si>
  <si>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</si>
  <si>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</si>
  <si>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</si>
  <si>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</si>
  <si>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</si>
  <si>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</si>
  <si>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</si>
  <si>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</si>
  <si>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</si>
  <si>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</si>
  <si>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</si>
  <si>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</si>
  <si>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</si>
  <si>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</si>
  <si>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</si>
  <si>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</si>
  <si>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</si>
  <si>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</si>
  <si>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</si>
  <si>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</si>
  <si>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</si>
  <si>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</si>
  <si>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</si>
  <si>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</si>
  <si>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</si>
  <si>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</si>
  <si>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</si>
  <si>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</si>
  <si>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</si>
  <si>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</si>
  <si>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</si>
  <si>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</si>
  <si>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</si>
  <si>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</si>
  <si>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</si>
  <si>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</si>
  <si>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</si>
  <si>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</si>
  <si>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</si>
  <si>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</si>
  <si>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</si>
  <si>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</si>
  <si>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</si>
  <si>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</si>
  <si>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</si>
  <si>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</si>
  <si>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</si>
  <si>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</si>
  <si>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</si>
  <si>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</si>
  <si>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</si>
  <si>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</si>
  <si>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</si>
  <si>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</si>
  <si>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</si>
  <si>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</si>
  <si>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</si>
  <si>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</si>
  <si>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</si>
  <si>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</si>
  <si>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</si>
  <si>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</si>
  <si>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</si>
  <si>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</si>
  <si>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</si>
  <si>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</si>
  <si>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</si>
  <si>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</si>
  <si>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</si>
  <si>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</si>
  <si>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</si>
  <si>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</si>
  <si>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</si>
  <si>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</si>
  <si>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</si>
  <si>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</si>
  <si>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</si>
  <si>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</si>
  <si>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</si>
  <si>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</si>
  <si>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</si>
  <si>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</si>
  <si>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</si>
  <si>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</si>
  <si>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</si>
  <si>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</si>
  <si>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</si>
  <si>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</si>
  <si>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</si>
  <si>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</si>
  <si>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</si>
  <si>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</si>
  <si>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</si>
  <si>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</si>
  <si>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</si>
  <si>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</si>
  <si>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</si>
  <si>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</si>
  <si>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</si>
  <si>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</si>
  <si>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</si>
  <si>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</si>
  <si>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</si>
  <si>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</si>
  <si>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</si>
  <si>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</si>
  <si>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</si>
  <si>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</si>
  <si>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</si>
  <si>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</si>
  <si>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</si>
  <si>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</si>
  <si>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</si>
  <si>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</si>
  <si>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</si>
  <si>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</si>
  <si>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</si>
  <si>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</si>
  <si>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</si>
  <si>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</si>
  <si>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</si>
  <si>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</si>
  <si>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</si>
  <si>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</si>
  <si>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</si>
  <si>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</si>
  <si>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</si>
  <si>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</si>
  <si>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</si>
  <si>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</si>
  <si>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</si>
  <si>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</si>
  <si>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</si>
  <si>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</si>
  <si>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</si>
  <si>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</si>
  <si>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</si>
  <si>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</si>
  <si>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</si>
  <si>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</si>
  <si>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</si>
  <si>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</si>
  <si>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</si>
  <si>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</si>
  <si>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</si>
  <si>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</si>
  <si>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</si>
  <si>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</si>
  <si>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</si>
  <si>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</si>
  <si>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</si>
  <si>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</si>
  <si>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</si>
  <si>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</si>
  <si>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</si>
  <si>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</si>
  <si>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</si>
  <si>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</si>
  <si>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</si>
  <si>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</si>
  <si>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</si>
  <si>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</si>
  <si>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</si>
  <si>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</si>
  <si>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</si>
  <si>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</si>
  <si>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</si>
  <si>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</si>
  <si>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</si>
  <si>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</si>
  <si>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</si>
  <si>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</si>
  <si>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</si>
  <si>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</si>
  <si>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</si>
  <si>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</si>
  <si>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</si>
  <si>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</si>
  <si>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</si>
  <si>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</si>
  <si>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</si>
  <si>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</si>
  <si>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</si>
  <si>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</si>
  <si>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</si>
  <si>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</si>
  <si>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</si>
  <si>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</si>
  <si>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</si>
  <si>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</si>
  <si>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</si>
  <si>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</si>
  <si>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</si>
  <si>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</si>
  <si>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</si>
  <si>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</si>
  <si>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</si>
  <si>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</si>
  <si>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</si>
  <si>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</si>
  <si>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</si>
  <si>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</si>
  <si>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</si>
  <si>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</si>
  <si>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</si>
  <si>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</si>
  <si>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</si>
  <si>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</si>
  <si>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</si>
  <si>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</si>
  <si>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</si>
  <si>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</si>
  <si>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</si>
  <si>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</si>
  <si>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</si>
  <si>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</si>
  <si>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</si>
  <si>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</si>
  <si>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</si>
  <si>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</si>
  <si>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</si>
  <si>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</si>
  <si>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</si>
  <si>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</si>
  <si>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</si>
  <si>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</si>
  <si>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</si>
  <si>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</si>
  <si>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</si>
  <si>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</si>
  <si>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</si>
  <si>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</si>
  <si>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</si>
  <si>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</si>
  <si>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</si>
  <si>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</si>
  <si>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</si>
  <si>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</si>
  <si>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</si>
  <si>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</si>
  <si>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</si>
  <si>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</si>
  <si>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</si>
  <si>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</si>
  <si>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</si>
  <si>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</si>
  <si>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</si>
  <si>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</si>
  <si>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</si>
  <si>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</si>
  <si>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</si>
  <si>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</si>
  <si>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</si>
  <si>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</si>
  <si>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</si>
  <si>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</si>
  <si>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</si>
  <si>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</si>
  <si>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</si>
  <si>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</si>
  <si>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</si>
  <si>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</si>
  <si>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</si>
  <si>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</si>
  <si>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</si>
  <si>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</si>
  <si>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</si>
  <si>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</si>
  <si>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</si>
  <si>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</si>
  <si>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</si>
  <si>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</si>
  <si>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</si>
  <si>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</si>
  <si>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</si>
  <si>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</si>
  <si>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</si>
  <si>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</si>
  <si>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</si>
  <si>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</si>
  <si>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</si>
  <si>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</si>
  <si>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</si>
  <si>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</si>
  <si>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</si>
  <si>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</si>
  <si>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</si>
  <si>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</si>
  <si>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</si>
  <si>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</si>
  <si>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</si>
  <si>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</si>
  <si>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</si>
  <si>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</si>
  <si>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</si>
  <si>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</si>
  <si>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</si>
  <si>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</si>
  <si>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</si>
  <si>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</si>
  <si>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</si>
  <si>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</si>
  <si>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</si>
  <si>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</si>
  <si>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</si>
  <si>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</si>
  <si>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</si>
  <si>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</si>
  <si>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</si>
  <si>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</si>
  <si>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</si>
  <si>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</si>
  <si>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</si>
  <si>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</si>
  <si>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</si>
  <si>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</si>
  <si>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</si>
  <si>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</si>
  <si>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</si>
  <si>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</si>
  <si>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</si>
  <si>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</si>
  <si>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</si>
  <si>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</si>
  <si>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</si>
  <si>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</si>
  <si>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</si>
  <si>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</si>
  <si>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</si>
  <si>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</si>
  <si>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</si>
  <si>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</si>
  <si>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</si>
  <si>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</si>
  <si>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</si>
  <si>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</si>
  <si>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</si>
  <si>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</si>
  <si>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</si>
  <si>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</si>
  <si>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</si>
  <si>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</si>
  <si>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</si>
  <si>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</si>
  <si>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</si>
  <si>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</si>
  <si>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</si>
  <si>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</si>
  <si>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</si>
  <si>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</si>
  <si>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</si>
  <si>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</si>
  <si>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</si>
  <si>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</si>
  <si>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</si>
  <si>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</si>
  <si>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</si>
  <si>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</si>
  <si>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</si>
  <si>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</si>
  <si>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</si>
  <si>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</si>
  <si>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</si>
  <si>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</si>
  <si>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</si>
  <si>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</si>
  <si>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</si>
  <si>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</si>
  <si>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</si>
  <si>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</si>
  <si>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</si>
  <si>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</si>
  <si>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</si>
  <si>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</si>
  <si>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</si>
  <si>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</si>
  <si>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</si>
  <si>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</si>
  <si>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</si>
  <si>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</si>
  <si>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</si>
  <si>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</si>
  <si>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</si>
  <si>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</si>
  <si>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</si>
  <si>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</si>
  <si>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</si>
  <si>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</si>
  <si>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</si>
  <si>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</si>
  <si>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</si>
  <si>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</si>
  <si>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</si>
  <si>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</si>
  <si>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</si>
  <si>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</si>
  <si>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</si>
  <si>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</si>
  <si>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</si>
  <si>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</si>
  <si>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</si>
  <si>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</si>
  <si>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</si>
  <si>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</si>
  <si>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</si>
  <si>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</si>
  <si>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</si>
  <si>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</si>
  <si>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</si>
  <si>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</si>
  <si>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</si>
  <si>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</si>
  <si>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</si>
  <si>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</si>
  <si>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</si>
  <si>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</si>
  <si>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</si>
  <si>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</si>
  <si>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</si>
  <si>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</si>
  <si>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</si>
  <si>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</si>
  <si>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</si>
  <si>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</si>
  <si>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</si>
  <si>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</si>
  <si>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</si>
  <si>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</si>
  <si>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</si>
  <si>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</si>
  <si>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</si>
  <si>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</si>
  <si>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</si>
  <si>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</si>
  <si>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</si>
  <si>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</si>
  <si>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</si>
  <si>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</si>
  <si>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</si>
  <si>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</si>
  <si>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</si>
  <si>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</si>
  <si>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</si>
  <si>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</si>
  <si>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</si>
  <si>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</si>
  <si>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</si>
  <si>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</si>
  <si>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</si>
  <si>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</si>
  <si>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</si>
  <si>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</si>
  <si>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</si>
  <si>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</si>
  <si>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</si>
  <si>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</si>
  <si>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</si>
  <si>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</si>
  <si>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</si>
  <si>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</si>
  <si>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</si>
  <si>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</si>
  <si>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</si>
  <si>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</si>
  <si>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</si>
  <si>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</si>
  <si>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</si>
  <si>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</si>
  <si>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</si>
  <si>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</si>
  <si>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</si>
  <si>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</si>
  <si>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</si>
  <si>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</si>
  <si>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</si>
  <si>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</si>
  <si>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</si>
  <si>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</si>
  <si>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</si>
  <si>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</si>
  <si>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</si>
  <si>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</si>
  <si>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</si>
  <si>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</si>
  <si>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</si>
  <si>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</si>
  <si>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</si>
  <si>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</si>
  <si>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</si>
  <si>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</si>
  <si>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</si>
  <si>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</si>
  <si>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</si>
  <si>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</si>
  <si>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</si>
  <si>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</si>
  <si>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</si>
  <si>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</si>
  <si>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</si>
  <si>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</si>
  <si>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</si>
  <si>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</si>
  <si>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</si>
  <si>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</si>
  <si>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</si>
  <si>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</si>
  <si>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</si>
  <si>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</si>
  <si>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</si>
  <si>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</si>
  <si>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</si>
  <si>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</si>
  <si>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</si>
  <si>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</si>
  <si>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</si>
  <si>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</si>
  <si>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</si>
  <si>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</si>
  <si>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</si>
  <si>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</si>
  <si>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</si>
  <si>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</si>
  <si>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</si>
  <si>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</si>
  <si>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</si>
  <si>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</si>
  <si>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</si>
  <si>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</si>
  <si>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</si>
  <si>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</si>
  <si>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</si>
  <si>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</si>
  <si>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</si>
  <si>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</si>
  <si>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</si>
  <si>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</si>
  <si>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</si>
  <si>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</si>
  <si>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</si>
  <si>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</si>
  <si>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</si>
  <si>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</si>
  <si>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</si>
  <si>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</si>
  <si>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</si>
  <si>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</si>
  <si>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</si>
  <si>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</si>
  <si>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</si>
  <si>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</si>
  <si>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</si>
  <si>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</si>
  <si>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</si>
  <si>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</si>
  <si>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</si>
  <si>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</si>
  <si>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</si>
  <si>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</si>
  <si>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</si>
  <si>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</si>
  <si>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</si>
  <si>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</si>
  <si>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</si>
  <si>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</si>
  <si>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</si>
  <si>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</si>
  <si>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</si>
  <si>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</si>
  <si>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</si>
  <si>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</si>
  <si>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</si>
  <si>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</si>
  <si>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</si>
  <si>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</si>
  <si>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</si>
  <si>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</si>
  <si>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</si>
  <si>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</si>
  <si>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</si>
  <si>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</si>
  <si>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</si>
  <si>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</si>
  <si>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</si>
  <si>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</si>
  <si>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</si>
  <si>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</si>
  <si>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</si>
  <si>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</si>
  <si>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</si>
  <si>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</si>
  <si>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</si>
  <si>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</si>
  <si>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</si>
  <si>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</si>
  <si>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</si>
  <si>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</si>
  <si>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</si>
  <si>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</si>
  <si>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</si>
  <si>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</si>
  <si>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</si>
  <si>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</si>
  <si>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</si>
  <si>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</si>
  <si>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</si>
  <si>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</si>
  <si>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</si>
  <si>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</si>
  <si>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</si>
  <si>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</si>
  <si>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</si>
  <si>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</si>
  <si>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</si>
  <si>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</si>
  <si>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</si>
  <si>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</si>
  <si>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</si>
  <si>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</si>
  <si>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</si>
  <si>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</si>
  <si>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</si>
  <si>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</si>
  <si>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</si>
  <si>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</si>
  <si>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</si>
  <si>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</si>
  <si>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</si>
  <si>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</si>
  <si>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</si>
  <si>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</si>
  <si>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</si>
  <si>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</si>
  <si>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</si>
  <si>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</si>
  <si>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</si>
  <si>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</si>
  <si>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</si>
  <si>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</si>
  <si>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</si>
  <si>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</si>
  <si>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</si>
  <si>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</si>
  <si>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</si>
  <si>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</si>
  <si>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</si>
  <si>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</si>
  <si>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</si>
  <si>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</si>
  <si>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</si>
  <si>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</si>
  <si>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</si>
  <si>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</si>
  <si>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</si>
  <si>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</si>
  <si>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</si>
  <si>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</si>
  <si>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</si>
  <si>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</si>
  <si>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</si>
  <si>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</si>
  <si>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</si>
  <si>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</si>
  <si>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</si>
  <si>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</si>
  <si>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</si>
  <si>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</si>
  <si>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</si>
  <si>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</si>
  <si>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</si>
  <si>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</si>
  <si>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</si>
  <si>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</si>
  <si>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</si>
  <si>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</si>
  <si>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</si>
  <si>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</si>
  <si>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</si>
  <si>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</si>
  <si>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</si>
  <si>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</si>
  <si>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</si>
  <si>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</si>
  <si>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</si>
  <si>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</si>
  <si>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</si>
  <si>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</si>
  <si>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</si>
  <si>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</si>
  <si>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</si>
  <si>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</si>
  <si>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</si>
  <si>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</si>
  <si>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</si>
  <si>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</si>
  <si>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</si>
  <si>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</si>
  <si>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</si>
  <si>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</si>
  <si>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</si>
  <si>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</si>
  <si>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</si>
  <si>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</si>
  <si>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</si>
  <si>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</si>
  <si>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</si>
  <si>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</si>
  <si>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</si>
  <si>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</si>
  <si>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</si>
  <si>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</si>
  <si>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</si>
  <si>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</si>
  <si>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</si>
  <si>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</si>
  <si>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</si>
  <si>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</si>
  <si>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</si>
  <si>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</si>
  <si>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</si>
  <si>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</si>
  <si>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</si>
  <si>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</si>
  <si>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</si>
  <si>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</si>
  <si>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</si>
  <si>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</si>
  <si>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</si>
  <si>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</si>
  <si>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</si>
  <si>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</si>
  <si>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</si>
  <si>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</si>
  <si>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</si>
  <si>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</si>
  <si>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</si>
  <si>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</si>
  <si>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</si>
  <si>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</si>
  <si>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</si>
  <si>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</si>
  <si>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</si>
  <si>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</si>
  <si>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</si>
  <si>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</si>
  <si>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</si>
  <si>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</si>
  <si>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</si>
  <si>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</si>
  <si>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</si>
  <si>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</si>
  <si>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</si>
  <si>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</si>
  <si>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</si>
  <si>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</si>
  <si>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</si>
  <si>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</si>
  <si>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</si>
  <si>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</si>
  <si>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</si>
  <si>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</si>
  <si>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</si>
  <si>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</si>
  <si>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</si>
  <si>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</si>
  <si>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</si>
  <si>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</si>
  <si>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</si>
  <si>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</si>
  <si>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</si>
  <si>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</si>
  <si>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</si>
  <si>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</si>
  <si>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</si>
  <si>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</si>
  <si>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</si>
  <si>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</si>
  <si>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</si>
  <si>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</si>
  <si>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</si>
  <si>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</si>
  <si>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</si>
  <si>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</si>
  <si>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</si>
  <si>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</si>
  <si>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</si>
  <si>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</si>
  <si>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</si>
  <si>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</si>
  <si>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</si>
  <si>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</si>
  <si>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</si>
  <si>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</si>
  <si>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</si>
  <si>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</si>
  <si>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</si>
  <si>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</si>
  <si>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</si>
  <si>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</si>
  <si>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</si>
  <si>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</si>
  <si>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</si>
  <si>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</si>
  <si>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</si>
  <si>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</si>
  <si>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</si>
  <si>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</si>
  <si>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</si>
  <si>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</si>
  <si>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</si>
  <si>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</si>
  <si>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</si>
  <si>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</si>
  <si>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</si>
  <si>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</si>
  <si>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</si>
  <si>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</si>
  <si>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</si>
  <si>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</si>
  <si>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</si>
  <si>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</si>
  <si>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</si>
  <si>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</si>
  <si>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</si>
  <si>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</si>
  <si>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</si>
  <si>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</si>
  <si>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</si>
  <si>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</si>
  <si>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</si>
  <si>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</si>
  <si>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</si>
  <si>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</si>
  <si>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</si>
  <si>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</si>
  <si>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</si>
  <si>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</si>
  <si>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</si>
  <si>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</si>
  <si>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</si>
  <si>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</si>
  <si>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</si>
  <si>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</si>
  <si>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</si>
  <si>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</si>
  <si>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</si>
  <si>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</si>
  <si>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</si>
  <si>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</si>
  <si>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</si>
  <si>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</si>
  <si>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</si>
  <si>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</si>
  <si>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</si>
  <si>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</si>
  <si>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</si>
  <si>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</si>
  <si>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</si>
  <si>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</si>
  <si>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</si>
  <si>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</si>
  <si>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</si>
  <si>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</si>
  <si>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</si>
  <si>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</si>
  <si>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</si>
  <si>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</si>
  <si>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</si>
  <si>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</si>
  <si>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</si>
  <si>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</si>
  <si>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</si>
  <si>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</si>
  <si>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</si>
  <si>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</si>
  <si>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</si>
  <si>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</si>
  <si>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</si>
  <si>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</si>
  <si>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</si>
  <si>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</si>
  <si>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</si>
  <si>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</si>
  <si>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</si>
  <si>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</si>
  <si>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</si>
  <si>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</si>
  <si>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</si>
  <si>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</si>
  <si>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</si>
  <si>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</si>
  <si>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</si>
  <si>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</si>
  <si>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</si>
  <si>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</si>
  <si>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</si>
  <si>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</si>
  <si>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</si>
  <si>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</si>
  <si>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</si>
  <si>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</si>
  <si>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</si>
  <si>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</si>
  <si>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</si>
  <si>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</si>
  <si>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</si>
  <si>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</si>
  <si>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</si>
  <si>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</si>
  <si>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</si>
  <si>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</si>
  <si>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</si>
  <si>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</si>
  <si>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</si>
  <si>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</si>
  <si>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</si>
  <si>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</si>
  <si>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</si>
  <si>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</si>
  <si>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</si>
  <si>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</si>
  <si>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</si>
  <si>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</si>
  <si>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</si>
  <si>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</si>
  <si>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</si>
  <si>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</si>
  <si>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</si>
  <si>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</si>
  <si>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</si>
  <si>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</si>
  <si>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</si>
  <si>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</si>
  <si>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</si>
  <si>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</si>
  <si>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</si>
  <si>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</si>
  <si>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</si>
  <si>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</si>
  <si>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</si>
  <si>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</si>
  <si>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</si>
  <si>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</si>
  <si>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</si>
  <si>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</si>
  <si>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</si>
  <si>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</si>
  <si>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</si>
  <si>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</si>
  <si>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</si>
  <si>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</si>
  <si>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</si>
  <si>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</si>
  <si>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</si>
  <si>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</si>
  <si>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</si>
  <si>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</si>
  <si>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</si>
  <si>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</si>
  <si>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</si>
  <si>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</si>
  <si>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</si>
  <si>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</si>
  <si>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</si>
  <si>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</si>
  <si>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</si>
  <si>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</si>
  <si>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</si>
  <si>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</si>
  <si>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</si>
  <si>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</si>
  <si>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</si>
  <si>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</si>
  <si>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</si>
  <si>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</si>
  <si>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</si>
  <si>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</si>
  <si>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</si>
  <si>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</si>
  <si>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</si>
  <si>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</si>
  <si>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</si>
  <si>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</si>
  <si>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</si>
  <si>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</si>
  <si>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</si>
  <si>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</si>
  <si>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</si>
  <si>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</si>
  <si>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</si>
  <si>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</si>
  <si>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</si>
  <si>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</si>
  <si>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</si>
  <si>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</si>
  <si>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</si>
  <si>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</si>
  <si>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</si>
  <si>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</si>
  <si>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</si>
  <si>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</si>
  <si>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</si>
  <si>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</si>
  <si>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</si>
  <si>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</si>
  <si>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</si>
  <si>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</si>
  <si>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</si>
  <si>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</si>
  <si>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</si>
  <si>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</si>
  <si>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</si>
  <si>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</si>
  <si>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</si>
  <si>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</si>
  <si>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</si>
  <si>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</si>
  <si>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</si>
  <si>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</si>
  <si>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</si>
  <si>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</si>
  <si>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</si>
  <si>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</si>
  <si>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</si>
  <si>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</si>
  <si>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</si>
  <si>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</si>
  <si>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</si>
  <si>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</si>
  <si>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</si>
  <si>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</si>
  <si>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</si>
  <si>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</si>
  <si>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</si>
  <si>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</si>
  <si>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</si>
  <si>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</si>
  <si>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</si>
  <si>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</si>
  <si>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</si>
  <si>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</si>
  <si>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</si>
  <si>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</si>
  <si>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</si>
  <si>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</si>
  <si>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</si>
  <si>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</si>
  <si>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</si>
  <si>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</si>
  <si>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</si>
  <si>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</si>
  <si>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</si>
  <si>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</si>
  <si>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</si>
  <si>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</si>
  <si>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</si>
  <si>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</si>
  <si>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</si>
  <si>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</si>
  <si>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</si>
  <si>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</si>
  <si>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</si>
  <si>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</si>
  <si>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</si>
  <si>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</si>
  <si>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</si>
  <si>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</si>
  <si>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</si>
  <si>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</si>
  <si>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</si>
  <si>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</si>
  <si>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</si>
  <si>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</si>
  <si>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</si>
  <si>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</si>
  <si>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</si>
  <si>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</si>
  <si>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</si>
  <si>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</si>
  <si>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</si>
  <si>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</si>
  <si>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</si>
  <si>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</si>
  <si>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</si>
  <si>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</si>
  <si>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</si>
  <si>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</si>
  <si>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</si>
  <si>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</si>
  <si>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</si>
  <si>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</si>
  <si>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</si>
  <si>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</si>
  <si>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</si>
  <si>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</si>
  <si>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</si>
  <si>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</si>
  <si>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</si>
  <si>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</si>
  <si>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</si>
  <si>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</si>
  <si>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</si>
  <si>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</si>
  <si>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</si>
  <si>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</si>
  <si>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</si>
  <si>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</si>
  <si>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</si>
  <si>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</si>
  <si>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</si>
  <si>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</si>
  <si>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</si>
  <si>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</si>
  <si>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</si>
  <si>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</si>
  <si>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</si>
  <si>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</si>
  <si>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</si>
  <si>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</si>
  <si>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</si>
  <si>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</si>
  <si>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</si>
  <si>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</si>
  <si>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</si>
  <si>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</si>
  <si>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</si>
  <si>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</si>
  <si>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</si>
  <si>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</si>
  <si>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</si>
  <si>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</si>
  <si>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</si>
  <si>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</si>
  <si>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</si>
  <si>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</si>
  <si>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</si>
  <si>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</si>
  <si>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</si>
  <si>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</si>
  <si>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</si>
  <si>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</si>
  <si>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</si>
  <si>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</si>
  <si>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</si>
  <si>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</si>
  <si>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</si>
  <si>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</si>
  <si>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</si>
  <si>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</si>
  <si>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</si>
  <si>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</si>
  <si>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</si>
  <si>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</si>
  <si>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</si>
  <si>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</si>
  <si>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</si>
  <si>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</si>
  <si>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</si>
  <si>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</si>
  <si>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</si>
  <si>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</si>
  <si>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</si>
  <si>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</si>
  <si>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</si>
  <si>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</si>
  <si>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</si>
  <si>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</si>
  <si>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</si>
  <si>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</si>
  <si>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</si>
  <si>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</si>
  <si>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</si>
  <si>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</si>
  <si>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</si>
  <si>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</si>
  <si>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</si>
  <si>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</si>
  <si>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</si>
  <si>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</si>
  <si>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</si>
  <si>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</si>
  <si>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</si>
  <si>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</si>
  <si>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</si>
  <si>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</si>
  <si>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</si>
  <si>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</si>
  <si>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</si>
  <si>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</si>
  <si>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</si>
  <si>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</si>
  <si>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</si>
  <si>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</si>
  <si>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</si>
  <si>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</si>
  <si>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</si>
  <si>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</si>
  <si>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</si>
  <si>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</si>
  <si>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</si>
  <si>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</si>
  <si>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</si>
  <si>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</si>
  <si>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</si>
  <si>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</si>
  <si>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</si>
  <si>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</si>
  <si>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</si>
  <si>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</si>
  <si>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</si>
  <si>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</si>
  <si>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</si>
  <si>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</si>
  <si>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</si>
  <si>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</si>
  <si>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</si>
  <si>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</si>
  <si>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</si>
  <si>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</si>
  <si>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</si>
  <si>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</si>
  <si>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</si>
  <si>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</si>
  <si>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</si>
  <si>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</si>
  <si>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</si>
  <si>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</si>
  <si>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</si>
  <si>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</si>
  <si>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</si>
  <si>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</si>
  <si>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</si>
  <si>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</si>
  <si>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</si>
  <si>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</si>
  <si>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</si>
  <si>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</si>
  <si>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</si>
  <si>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</si>
  <si>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</si>
  <si>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</si>
  <si>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</si>
  <si>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</si>
  <si>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</si>
  <si>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</si>
  <si>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</si>
  <si>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</si>
  <si>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</si>
  <si>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</si>
  <si>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</si>
  <si>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</si>
  <si>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</si>
  <si>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</si>
  <si>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</si>
  <si>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</si>
  <si>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</si>
  <si>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</si>
  <si>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</si>
  <si>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</si>
  <si>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</si>
  <si>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</si>
  <si>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</si>
  <si>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</si>
  <si>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</si>
  <si>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</si>
  <si>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</si>
  <si>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</si>
  <si>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</si>
  <si>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</si>
  <si>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</si>
  <si>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</si>
  <si>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</si>
  <si>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</si>
  <si>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</si>
  <si>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</si>
  <si>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</si>
  <si>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</si>
  <si>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</si>
  <si>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</si>
  <si>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</si>
  <si>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</si>
  <si>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</si>
  <si>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</si>
  <si>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</si>
  <si>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</si>
  <si>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</si>
  <si>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</si>
  <si>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</si>
  <si>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</si>
  <si>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</si>
  <si>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</si>
  <si>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</si>
  <si>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</si>
  <si>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</si>
  <si>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</si>
  <si>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</si>
  <si>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</si>
  <si>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</si>
  <si>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</si>
  <si>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</si>
  <si>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</si>
  <si>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</si>
  <si>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</si>
  <si>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</si>
  <si>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</si>
  <si>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</si>
  <si>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</si>
  <si>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</si>
  <si>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</si>
  <si>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</si>
  <si>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</si>
  <si>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</si>
  <si>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</si>
  <si>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</si>
  <si>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</si>
  <si>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</si>
  <si>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</si>
  <si>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</si>
  <si>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</si>
  <si>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</si>
  <si>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</si>
  <si>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</si>
  <si>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</si>
  <si>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</si>
  <si>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</si>
  <si>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</si>
  <si>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</si>
  <si>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</si>
  <si>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</si>
  <si>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</si>
  <si>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</si>
  <si>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</si>
  <si>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</si>
  <si>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</si>
  <si>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</si>
  <si>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</si>
  <si>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</si>
  <si>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</si>
  <si>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</si>
  <si>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</si>
  <si>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</si>
  <si>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</si>
  <si>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</si>
  <si>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</si>
  <si>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</si>
  <si>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</si>
  <si>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</si>
  <si>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</si>
  <si>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</si>
  <si>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</si>
  <si>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</si>
  <si>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</si>
  <si>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</si>
  <si>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</si>
  <si>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</si>
  <si>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</si>
  <si>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</si>
  <si>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</si>
  <si>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</si>
  <si>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</si>
  <si>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</si>
  <si>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</si>
  <si>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</si>
  <si>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</si>
  <si>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</si>
  <si>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</si>
  <si>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</si>
  <si>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</si>
  <si>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</si>
  <si>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</si>
  <si>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</si>
  <si>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</si>
  <si>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</si>
  <si>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</si>
  <si>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</si>
  <si>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</si>
  <si>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</si>
  <si>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</si>
  <si>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</si>
  <si>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</si>
  <si>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</si>
  <si>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</si>
  <si>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</si>
  <si>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</si>
  <si>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</si>
  <si>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</si>
  <si>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</si>
  <si>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</si>
  <si>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</si>
  <si>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</si>
  <si>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</si>
  <si>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</si>
  <si>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</si>
  <si>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</si>
  <si>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</si>
  <si>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</si>
  <si>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</si>
  <si>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</si>
  <si>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</si>
  <si>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</si>
  <si>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</si>
  <si>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</si>
  <si>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</si>
  <si>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</si>
  <si>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</si>
  <si>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</si>
  <si>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</si>
  <si>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</si>
  <si>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</si>
  <si>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</si>
  <si>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</si>
  <si>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</si>
  <si>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</si>
  <si>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</si>
  <si>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</si>
  <si>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</si>
  <si>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</si>
  <si>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</si>
  <si>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</si>
  <si>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</si>
  <si>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</si>
  <si>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</si>
  <si>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</si>
  <si>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</si>
  <si>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</si>
  <si>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</si>
  <si>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</si>
  <si>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</si>
  <si>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</si>
  <si>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</si>
  <si>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</si>
  <si>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</si>
  <si>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</si>
  <si>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</si>
  <si>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</si>
  <si>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</si>
  <si>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</si>
  <si>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</si>
  <si>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</si>
  <si>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</si>
  <si>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</si>
  <si>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</si>
  <si>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</si>
  <si>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</si>
  <si>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</si>
  <si>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</si>
  <si>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</si>
  <si>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</si>
  <si>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</si>
  <si>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</si>
  <si>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</si>
  <si>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</si>
  <si>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</si>
  <si>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</si>
  <si>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</si>
  <si>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</si>
  <si>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</si>
  <si>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</si>
  <si>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</si>
  <si>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</si>
  <si>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</si>
  <si>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</si>
  <si>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</si>
  <si>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</si>
  <si>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</si>
  <si>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</si>
  <si>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</si>
  <si>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</si>
  <si>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</si>
  <si>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</si>
  <si>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</si>
  <si>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</si>
  <si>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</si>
  <si>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</si>
  <si>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</si>
  <si>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</si>
  <si>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</si>
  <si>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</si>
  <si>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</si>
  <si>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</si>
  <si>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</si>
  <si>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</si>
  <si>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</si>
  <si>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</si>
  <si>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</si>
  <si>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</si>
  <si>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</si>
  <si>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</si>
  <si>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</si>
  <si>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</si>
  <si>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</si>
  <si>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</si>
  <si>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</si>
  <si>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</si>
  <si>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</si>
  <si>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</si>
  <si>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</si>
  <si>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</si>
  <si>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</si>
  <si>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</si>
  <si>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</si>
  <si>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</si>
  <si>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</si>
  <si>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</si>
  <si>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</si>
  <si>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</si>
  <si>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</si>
  <si>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</si>
  <si>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</si>
  <si>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</si>
  <si>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</si>
  <si>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</si>
  <si>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</si>
  <si>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</si>
  <si>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</si>
  <si>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</si>
  <si>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</si>
  <si>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</si>
  <si>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</si>
  <si>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</si>
  <si>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</si>
  <si>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</si>
  <si>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</si>
  <si>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</si>
  <si>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</si>
  <si>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</si>
  <si>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</si>
  <si>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</si>
  <si>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</si>
  <si>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</si>
  <si>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</si>
  <si>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</si>
  <si>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</si>
  <si>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</si>
  <si>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</si>
  <si>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</si>
  <si>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</si>
  <si>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</si>
  <si>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</si>
  <si>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</si>
  <si>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</si>
  <si>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</si>
  <si>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</si>
  <si>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</si>
  <si>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</si>
  <si>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</si>
  <si>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</si>
  <si>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</si>
  <si>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</si>
  <si>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</si>
  <si>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</si>
  <si>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</si>
  <si>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</si>
  <si>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</si>
  <si>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</si>
  <si>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</si>
  <si>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</si>
  <si>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</si>
  <si>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</si>
  <si>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</si>
  <si>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</si>
  <si>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</si>
  <si>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</si>
  <si>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</si>
  <si>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</si>
  <si>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</si>
  <si>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</si>
  <si>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</si>
  <si>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</si>
  <si>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</si>
  <si>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</si>
  <si>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</si>
  <si>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</si>
  <si>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</si>
  <si>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</si>
  <si>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</si>
  <si>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</si>
  <si>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</si>
  <si>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</si>
  <si>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</si>
  <si>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</si>
  <si>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</si>
  <si>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</si>
  <si>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</si>
  <si>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</si>
  <si>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</si>
  <si>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</si>
  <si>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</si>
  <si>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</si>
  <si>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</si>
  <si>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</si>
  <si>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</si>
  <si>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</si>
  <si>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</si>
  <si>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</si>
  <si>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</si>
  <si>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</si>
  <si>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</si>
  <si>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</si>
  <si>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</si>
  <si>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</si>
  <si>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</si>
  <si>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</si>
  <si>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</si>
  <si>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</si>
  <si>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</si>
  <si>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</si>
  <si>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</si>
  <si>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</si>
  <si>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</si>
  <si>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</si>
  <si>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</si>
  <si>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</si>
  <si>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</si>
  <si>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</si>
  <si>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</si>
  <si>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</si>
  <si>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</si>
  <si>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</si>
  <si>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</si>
  <si>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</si>
  <si>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</si>
  <si>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</si>
  <si>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</si>
  <si>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</si>
  <si>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</si>
  <si>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</si>
  <si>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</si>
  <si>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</si>
  <si>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</si>
  <si>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</si>
  <si>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</si>
  <si>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</si>
  <si>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</si>
  <si>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</si>
  <si>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</si>
  <si>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</si>
  <si>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</si>
  <si>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</si>
  <si>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</si>
  <si>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</si>
  <si>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</si>
  <si>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</si>
  <si>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</si>
  <si>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</si>
  <si>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</si>
  <si>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</si>
  <si>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</si>
  <si>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</si>
  <si>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</si>
  <si>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</si>
  <si>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</si>
  <si>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</si>
  <si>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</si>
  <si>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</si>
  <si>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</si>
  <si>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</si>
  <si>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</si>
  <si>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</si>
  <si>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</si>
  <si>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</si>
  <si>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</si>
  <si>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</si>
  <si>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</si>
  <si>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</si>
  <si>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</si>
  <si>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</si>
  <si>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</si>
  <si>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</si>
  <si>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</si>
  <si>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</si>
  <si>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</si>
  <si>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</si>
  <si>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</si>
  <si>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</si>
  <si>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</si>
  <si>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</si>
  <si>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</si>
  <si>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</si>
  <si>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</si>
  <si>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</si>
  <si>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</si>
  <si>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</si>
  <si>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</si>
  <si>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</si>
  <si>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</si>
  <si>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</si>
  <si>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</si>
  <si>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</si>
  <si>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</si>
  <si>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</si>
  <si>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</si>
  <si>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</si>
  <si>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</si>
  <si>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</si>
  <si>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</si>
  <si>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</si>
  <si>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</si>
  <si>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</si>
  <si>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</si>
  <si>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</si>
  <si>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</si>
  <si>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</si>
  <si>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</si>
  <si>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</si>
  <si>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</si>
  <si>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</si>
  <si>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</si>
  <si>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</si>
  <si>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</si>
  <si>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</si>
  <si>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</si>
  <si>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</si>
  <si>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</si>
  <si>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</si>
  <si>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</si>
  <si>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</si>
  <si>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</si>
  <si>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</si>
  <si>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</si>
  <si>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</si>
  <si>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</si>
  <si>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</si>
  <si>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</si>
  <si>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</si>
  <si>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</si>
  <si>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</si>
  <si>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</si>
  <si>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</si>
  <si>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</si>
  <si>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</si>
  <si>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</si>
  <si>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</si>
  <si>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</si>
  <si>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</si>
  <si>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</si>
  <si>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</si>
  <si>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</si>
  <si>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</si>
  <si>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</si>
  <si>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</si>
  <si>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</si>
  <si>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</si>
  <si>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</si>
  <si>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</si>
  <si>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</si>
  <si>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</si>
  <si>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</si>
  <si>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</si>
  <si>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</si>
  <si>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</si>
  <si>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</si>
  <si>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</si>
  <si>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</si>
  <si>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</si>
  <si>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</si>
  <si>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</si>
  <si>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</si>
  <si>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</si>
  <si>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</si>
  <si>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</si>
  <si>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</si>
  <si>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</si>
  <si>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</si>
  <si>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</si>
  <si>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</si>
  <si>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</si>
  <si>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</si>
  <si>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</si>
  <si>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</si>
  <si>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</si>
  <si>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</si>
  <si>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</si>
  <si>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</si>
  <si>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</si>
  <si>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</si>
  <si>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</si>
  <si>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</si>
  <si>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</si>
  <si>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</si>
  <si>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</si>
  <si>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</si>
  <si>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</si>
  <si>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</si>
  <si>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</si>
  <si>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</si>
  <si>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</si>
  <si>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</si>
  <si>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</si>
  <si>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</si>
  <si>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</si>
  <si>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</si>
  <si>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</si>
  <si>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</si>
  <si>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</si>
  <si>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</si>
  <si>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</si>
  <si>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</si>
  <si>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</si>
  <si>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</si>
  <si>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</si>
  <si>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</si>
  <si>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</si>
  <si>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</si>
  <si>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</si>
  <si>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</si>
  <si>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</si>
  <si>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</si>
  <si>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</si>
  <si>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</si>
  <si>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</si>
  <si>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</si>
  <si>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</si>
  <si>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</si>
  <si>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</si>
  <si>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</si>
  <si>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</si>
  <si>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</si>
  <si>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</si>
  <si>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</si>
  <si>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</si>
  <si>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</si>
  <si>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</si>
  <si>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</si>
  <si>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</si>
  <si>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</si>
  <si>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</si>
  <si>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</si>
  <si>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</si>
  <si>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</si>
  <si>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</si>
  <si>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</si>
  <si>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</si>
  <si>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</si>
  <si>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</si>
  <si>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</si>
  <si>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</si>
  <si>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</si>
  <si>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</si>
  <si>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</si>
  <si>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</si>
  <si>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</si>
  <si>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</si>
  <si>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</si>
  <si>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</si>
  <si>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</si>
  <si>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</si>
  <si>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</si>
  <si>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</si>
  <si>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</si>
  <si>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</si>
  <si>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</si>
  <si>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</si>
  <si>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</si>
  <si>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</si>
  <si>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</si>
  <si>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</si>
  <si>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</si>
  <si>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</si>
  <si>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</si>
  <si>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</si>
  <si>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</si>
  <si>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</si>
  <si>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</si>
  <si>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</si>
  <si>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</si>
  <si>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</si>
  <si>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</si>
  <si>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</si>
  <si>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</si>
  <si>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</si>
  <si>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</si>
  <si>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</si>
  <si>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</si>
  <si>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</si>
  <si>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</si>
  <si>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</si>
  <si>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</si>
  <si>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</si>
  <si>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</si>
  <si>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</si>
  <si>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</si>
  <si>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</si>
  <si>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</si>
  <si>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</si>
  <si>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</si>
  <si>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</si>
  <si>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</si>
  <si>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</si>
  <si>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</si>
  <si>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</si>
  <si>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</si>
  <si>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</si>
  <si>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</si>
  <si>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</si>
  <si>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</si>
  <si>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</si>
  <si>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</si>
  <si>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</si>
  <si>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</si>
  <si>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</si>
  <si>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</si>
  <si>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</si>
  <si>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</si>
  <si>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</si>
  <si>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</si>
  <si>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</si>
  <si>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</si>
  <si>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</si>
  <si>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</si>
  <si>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</si>
  <si>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</si>
  <si>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</si>
  <si>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</si>
  <si>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</si>
  <si>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</si>
  <si>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</si>
  <si>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</si>
  <si>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</si>
  <si>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</si>
  <si>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</si>
  <si>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</si>
  <si>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</si>
  <si>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</si>
  <si>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</si>
  <si>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</si>
  <si>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</si>
  <si>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</si>
  <si>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</si>
  <si>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</si>
  <si>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</si>
  <si>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</si>
  <si>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</si>
  <si>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</si>
  <si>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</si>
  <si>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</si>
  <si>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</si>
  <si>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</si>
  <si>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</si>
  <si>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</si>
  <si>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</si>
  <si>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</si>
  <si>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</si>
  <si>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</si>
  <si>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</si>
  <si>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</si>
  <si>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</si>
  <si>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</si>
  <si>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</si>
  <si>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</si>
  <si>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</si>
  <si>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</si>
  <si>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</si>
  <si>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</si>
  <si>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</si>
  <si>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</si>
  <si>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</si>
  <si>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</si>
  <si>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</si>
  <si>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</si>
  <si>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</si>
  <si>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</si>
  <si>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</si>
  <si>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</si>
  <si>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</si>
  <si>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</si>
  <si>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</si>
  <si>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</si>
  <si>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</si>
  <si>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</si>
  <si>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</si>
  <si>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</si>
  <si>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</si>
  <si>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</si>
  <si>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</si>
  <si>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</si>
  <si>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</si>
  <si>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</si>
  <si>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</si>
  <si>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</si>
  <si>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</si>
  <si>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</si>
  <si>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</si>
  <si>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</si>
  <si>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</si>
  <si>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</si>
  <si>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</si>
  <si>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</si>
  <si>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</si>
  <si>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</si>
  <si>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</si>
  <si>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</si>
  <si>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</si>
  <si>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</si>
  <si>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</si>
  <si>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</si>
  <si>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</si>
  <si>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</si>
  <si>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</si>
  <si>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</si>
  <si>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</si>
  <si>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</si>
  <si>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</si>
  <si>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</si>
  <si>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</si>
  <si>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</si>
  <si>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</si>
  <si>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</si>
  <si>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</si>
  <si>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</si>
  <si>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</si>
  <si>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</si>
  <si>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</si>
  <si>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</si>
  <si>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</si>
  <si>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</si>
  <si>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</si>
  <si>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</si>
  <si>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</si>
  <si>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</si>
  <si>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</si>
  <si>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</si>
  <si>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</si>
  <si>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</si>
  <si>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</si>
  <si>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</si>
  <si>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</si>
  <si>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</si>
  <si>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</si>
  <si>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</si>
  <si>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</si>
  <si>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</si>
  <si>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</si>
  <si>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</si>
  <si>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</si>
  <si>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</si>
  <si>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</si>
  <si>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</si>
  <si>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</si>
  <si>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</si>
  <si>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</si>
  <si>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</si>
  <si>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</si>
  <si>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</si>
  <si>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</si>
  <si>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</si>
  <si>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</si>
  <si>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</si>
  <si>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</si>
  <si>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</si>
  <si>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</si>
  <si>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</si>
  <si>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</si>
  <si>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</si>
  <si>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</si>
  <si>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</si>
  <si>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</si>
  <si>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</si>
  <si>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</si>
  <si>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</si>
  <si>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</si>
  <si>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</si>
  <si>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</si>
  <si>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</si>
  <si>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</si>
  <si>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</si>
  <si>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</si>
  <si>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</si>
  <si>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</si>
  <si>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</si>
  <si>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</si>
  <si>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</si>
  <si>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</si>
  <si>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</si>
  <si>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</si>
  <si>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</si>
  <si>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</si>
  <si>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</si>
  <si>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</si>
  <si>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</si>
  <si>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</si>
  <si>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</si>
  <si>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</si>
  <si>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</si>
  <si>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</si>
  <si>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</si>
  <si>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</si>
  <si>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</si>
  <si>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</si>
  <si>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</si>
  <si>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</si>
  <si>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</si>
  <si>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</si>
  <si>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</si>
  <si>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</si>
  <si>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</si>
  <si>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</si>
  <si>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</si>
  <si>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</si>
  <si>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</si>
  <si>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</si>
  <si>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</si>
  <si>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</si>
  <si>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</si>
  <si>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</si>
  <si>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</si>
  <si>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</si>
  <si>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</si>
  <si>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</si>
  <si>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</si>
  <si>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</si>
  <si>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</si>
  <si>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</si>
  <si>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</si>
  <si>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</si>
  <si>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</si>
  <si>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</si>
  <si>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</si>
  <si>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</si>
  <si>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</si>
  <si>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</si>
  <si>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</si>
  <si>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</si>
  <si>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</si>
  <si>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</si>
  <si>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</si>
  <si>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</si>
  <si>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</si>
  <si>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</si>
  <si>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</si>
  <si>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</si>
  <si>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</si>
  <si>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</si>
  <si>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</si>
  <si>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</si>
  <si>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</si>
  <si>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</si>
  <si>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</si>
  <si>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</si>
  <si>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</si>
  <si>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</si>
  <si>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</si>
  <si>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</si>
  <si>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</si>
  <si>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</si>
  <si>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</si>
  <si>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</si>
  <si>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</si>
  <si>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</si>
  <si>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</si>
  <si>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</si>
  <si>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</si>
  <si>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</si>
  <si>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</si>
  <si>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</si>
  <si>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</si>
  <si>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</si>
  <si>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</si>
  <si>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</si>
  <si>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</si>
  <si>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</si>
  <si>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</si>
  <si>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</si>
  <si>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</si>
  <si>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</si>
  <si>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</si>
  <si>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</si>
  <si>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</si>
  <si>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</si>
  <si>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</si>
  <si>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</si>
  <si>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</si>
  <si>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</si>
  <si>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</si>
  <si>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</si>
  <si>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</si>
  <si>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</si>
  <si>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</si>
  <si>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</si>
  <si>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</si>
  <si>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</si>
  <si>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</si>
  <si>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</si>
  <si>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</si>
  <si>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</si>
  <si>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</si>
  <si>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</si>
  <si>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</si>
  <si>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</si>
  <si>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</si>
  <si>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</si>
  <si>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</si>
  <si>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</si>
  <si>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</si>
  <si>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</si>
  <si>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</si>
  <si>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</si>
  <si>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</si>
  <si>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</si>
  <si>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</si>
  <si>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</si>
  <si>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</si>
  <si>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</si>
  <si>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</si>
  <si>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</si>
  <si>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</si>
  <si>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</si>
  <si>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</si>
  <si>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</si>
  <si>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</si>
  <si>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</si>
  <si>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</si>
  <si>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</si>
  <si>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</si>
  <si>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</si>
  <si>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</si>
  <si>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</si>
  <si>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</si>
  <si>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</si>
  <si>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</si>
  <si>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</si>
  <si>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</si>
  <si>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</si>
  <si>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</si>
  <si>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</si>
  <si>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</si>
  <si>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</si>
  <si>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</si>
  <si>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</si>
  <si>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</si>
  <si>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</si>
  <si>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</si>
  <si>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</si>
  <si>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</si>
  <si>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</si>
  <si>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</si>
  <si>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</si>
  <si>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</si>
  <si>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</si>
  <si>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</si>
  <si>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</si>
  <si>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</si>
  <si>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</si>
  <si>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</si>
  <si>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</si>
  <si>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</si>
  <si>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</si>
  <si>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</si>
  <si>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</si>
  <si>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</si>
  <si>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</si>
  <si>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</si>
  <si>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</si>
  <si>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</si>
  <si>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</si>
  <si>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</si>
  <si>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</si>
  <si>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</si>
  <si>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</si>
  <si>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</si>
  <si>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</si>
  <si>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</si>
  <si>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</si>
  <si>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</si>
  <si>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</si>
  <si>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</si>
  <si>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</si>
  <si>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</si>
  <si>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</si>
  <si>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</si>
  <si>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</si>
  <si>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</si>
  <si>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</si>
  <si>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</si>
  <si>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</si>
  <si>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</si>
  <si>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</si>
  <si>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</si>
  <si>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</si>
  <si>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</si>
  <si>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</si>
  <si>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</si>
  <si>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</si>
  <si>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</si>
  <si>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</si>
  <si>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</si>
  <si>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</si>
  <si>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</si>
  <si>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</si>
  <si>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</si>
  <si>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</si>
  <si>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</si>
  <si>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</si>
  <si>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</si>
  <si>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</si>
  <si>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</si>
  <si>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</si>
  <si>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</si>
  <si>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</si>
  <si>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</si>
  <si>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</si>
  <si>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</si>
  <si>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</si>
  <si>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</si>
  <si>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</si>
  <si>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</si>
  <si>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</si>
  <si>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</si>
  <si>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</si>
  <si>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</si>
  <si>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</si>
  <si>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</si>
  <si>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</si>
  <si>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</si>
  <si>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</si>
  <si>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</si>
  <si>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</si>
  <si>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</si>
  <si>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</si>
  <si>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</si>
  <si>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</si>
  <si>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</si>
  <si>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</si>
  <si>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</si>
  <si>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</si>
  <si>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</si>
  <si>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</si>
  <si>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</si>
  <si>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</si>
  <si>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</si>
  <si>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</si>
  <si>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</si>
  <si>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</si>
  <si>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</si>
  <si>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</si>
  <si>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</si>
  <si>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</si>
  <si>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</si>
  <si>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</si>
  <si>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</si>
  <si>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</si>
  <si>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</si>
  <si>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</si>
  <si>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</si>
  <si>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</si>
  <si>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</si>
  <si>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</si>
  <si>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</si>
  <si>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</si>
  <si>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</si>
  <si>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</si>
  <si>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</si>
  <si>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</si>
  <si>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</si>
  <si>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</si>
  <si>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</si>
  <si>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</si>
  <si>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</si>
  <si>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</si>
  <si>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</si>
  <si>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</si>
  <si>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</si>
  <si>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</si>
  <si>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</si>
  <si>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</si>
  <si>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</si>
  <si>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</si>
  <si>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</si>
  <si>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</si>
  <si>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</si>
  <si>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</si>
  <si>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</si>
  <si>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</si>
  <si>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</si>
  <si>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</si>
  <si>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</si>
  <si>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</si>
  <si>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</si>
  <si>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</si>
  <si>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</si>
  <si>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</si>
  <si>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</si>
  <si>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</si>
  <si>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</si>
  <si>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</si>
  <si>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</si>
  <si>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</si>
  <si>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</si>
  <si>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</si>
  <si>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</si>
  <si>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</si>
  <si>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</si>
  <si>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</si>
  <si>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</si>
  <si>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</si>
  <si>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</si>
  <si>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</si>
  <si>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</si>
  <si>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</si>
  <si>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</si>
  <si>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</si>
  <si>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</si>
  <si>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</si>
  <si>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</si>
  <si>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</si>
  <si>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</si>
  <si>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</si>
  <si>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</si>
  <si>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</si>
  <si>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</si>
  <si>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</si>
  <si>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</si>
  <si>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</si>
  <si>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</si>
  <si>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</si>
  <si>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</si>
  <si>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</si>
  <si>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</si>
  <si>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</si>
  <si>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</si>
  <si>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</si>
  <si>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</si>
  <si>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</si>
  <si>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</si>
  <si>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</si>
  <si>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</si>
  <si>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</si>
  <si>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</si>
  <si>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</si>
  <si>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</si>
  <si>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</si>
  <si>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</si>
  <si>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</si>
  <si>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</si>
  <si>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</si>
  <si>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</si>
  <si>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</si>
  <si>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</si>
  <si>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</si>
  <si>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</si>
  <si>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</si>
  <si>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</si>
  <si>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</si>
  <si>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</si>
  <si>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</si>
  <si>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</si>
  <si>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</si>
  <si>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</si>
  <si>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</si>
  <si>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</si>
  <si>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</si>
  <si>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</si>
  <si>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</si>
  <si>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</si>
  <si>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</si>
  <si>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</si>
  <si>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</si>
  <si>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</si>
  <si>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</si>
  <si>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</si>
  <si>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</si>
  <si>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</si>
  <si>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</si>
  <si>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</si>
  <si>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</si>
  <si>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</si>
  <si>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</si>
  <si>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</si>
  <si>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</si>
  <si>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</si>
  <si>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</si>
  <si>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</si>
  <si>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</si>
  <si>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</si>
  <si>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</si>
  <si>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</si>
  <si>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</si>
  <si>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</si>
  <si>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</si>
  <si>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</si>
  <si>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</si>
  <si>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</si>
  <si>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</si>
  <si>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</si>
  <si>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</si>
  <si>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</si>
  <si>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</si>
  <si>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</si>
  <si>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</si>
  <si>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</si>
  <si>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</si>
  <si>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</si>
  <si>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</si>
  <si>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</si>
  <si>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</si>
  <si>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</si>
  <si>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</si>
  <si>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</si>
  <si>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</si>
  <si>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</si>
  <si>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</si>
  <si>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</si>
  <si>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</si>
  <si>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</si>
  <si>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</si>
  <si>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</si>
  <si>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</si>
  <si>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</si>
  <si>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</si>
  <si>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</si>
  <si>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</si>
  <si>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</si>
  <si>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</si>
  <si>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</si>
  <si>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</si>
  <si>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</si>
  <si>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</si>
  <si>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</si>
  <si>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</si>
  <si>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</si>
  <si>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</si>
  <si>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</si>
  <si>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</si>
  <si>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</si>
  <si>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</si>
  <si>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</si>
  <si>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</si>
  <si>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</si>
  <si>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</si>
  <si>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</si>
  <si>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</si>
  <si>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</si>
  <si>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</si>
  <si>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</si>
  <si>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</si>
  <si>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</si>
  <si>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</si>
  <si>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</si>
  <si>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</si>
  <si>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</si>
  <si>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</si>
  <si>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</si>
  <si>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</si>
  <si>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</si>
  <si>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</si>
  <si>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</si>
  <si>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</si>
  <si>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</si>
  <si>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</si>
  <si>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</si>
  <si>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</si>
  <si>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</si>
  <si>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</si>
  <si>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</si>
  <si>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</si>
  <si>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</si>
  <si>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</si>
  <si>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</si>
  <si>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</si>
  <si>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</si>
  <si>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</si>
  <si>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</si>
  <si>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</si>
  <si>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</si>
  <si>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</si>
  <si>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</si>
  <si>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</si>
  <si>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</si>
  <si>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</si>
  <si>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</si>
  <si>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</si>
  <si>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</si>
  <si>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</si>
  <si>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</si>
  <si>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</si>
  <si>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</si>
  <si>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</si>
  <si>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</si>
  <si>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</si>
  <si>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</si>
  <si>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</si>
  <si>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</si>
  <si>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</si>
  <si>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</si>
  <si>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</si>
  <si>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</si>
  <si>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</si>
  <si>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</si>
  <si>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</si>
  <si>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</si>
  <si>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</si>
  <si>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</si>
  <si>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</si>
  <si>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</si>
  <si>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</si>
  <si>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</si>
  <si>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</si>
  <si>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</si>
  <si>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</si>
  <si>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</si>
  <si>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</si>
  <si>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</si>
  <si>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</si>
  <si>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</si>
  <si>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</si>
  <si>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</si>
  <si>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</si>
  <si>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</si>
  <si>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</si>
  <si>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</si>
  <si>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</si>
  <si>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</si>
  <si>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</si>
  <si>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</si>
  <si>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</si>
  <si>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</si>
  <si>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</si>
  <si>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</si>
  <si>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</si>
  <si>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</si>
  <si>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</si>
  <si>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</si>
  <si>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</si>
  <si>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</si>
  <si>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</si>
  <si>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</si>
  <si>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</si>
  <si>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</si>
  <si>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</si>
  <si>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</si>
  <si>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</si>
  <si>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</si>
  <si>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</si>
  <si>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</si>
  <si>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</si>
  <si>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</si>
  <si>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</si>
  <si>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</si>
  <si>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</si>
  <si>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</si>
  <si>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</si>
  <si>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</si>
  <si>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</si>
  <si>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</si>
  <si>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</si>
  <si>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</si>
  <si>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</si>
  <si>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</si>
  <si>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</si>
  <si>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</si>
  <si>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</si>
  <si>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</si>
  <si>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</si>
  <si>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</si>
  <si>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</si>
  <si>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</si>
  <si>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</si>
  <si>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</si>
  <si>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</si>
  <si>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</si>
  <si>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</si>
  <si>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</si>
  <si>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</si>
  <si>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</si>
  <si>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</si>
  <si>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</si>
  <si>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</si>
  <si>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</si>
  <si>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</si>
  <si>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</si>
  <si>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</si>
  <si>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</si>
  <si>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</si>
  <si>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</si>
  <si>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</si>
  <si>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</si>
  <si>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</si>
  <si>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</si>
  <si>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</si>
  <si>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</si>
  <si>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</si>
  <si>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</si>
  <si>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</si>
  <si>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</si>
  <si>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</si>
  <si>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</si>
  <si>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</si>
  <si>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</si>
  <si>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</si>
  <si>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</si>
  <si>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</si>
  <si>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</si>
  <si>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</si>
  <si>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</si>
  <si>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</si>
  <si>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</si>
  <si>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</si>
  <si>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</si>
  <si>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</si>
  <si>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</si>
  <si>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</si>
  <si>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</si>
  <si>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</si>
  <si>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</si>
  <si>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</si>
  <si>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</si>
  <si>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</si>
  <si>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</si>
  <si>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</si>
  <si>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</si>
  <si>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</si>
  <si>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</si>
  <si>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</si>
  <si>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</si>
  <si>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</si>
  <si>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</si>
  <si>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</si>
  <si>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</si>
  <si>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</si>
  <si>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</si>
  <si>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</si>
  <si>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</si>
  <si>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</si>
  <si>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</si>
  <si>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</si>
  <si>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</si>
  <si>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</si>
  <si>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</si>
  <si>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</si>
  <si>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</si>
  <si>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</si>
  <si>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</si>
  <si>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</si>
  <si>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</si>
  <si>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</si>
  <si>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</si>
  <si>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</si>
  <si>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</si>
  <si>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</si>
  <si>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</si>
  <si>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</si>
  <si>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</si>
  <si>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</si>
  <si>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</si>
  <si>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</si>
  <si>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</si>
  <si>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</si>
  <si>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</si>
  <si>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</si>
  <si>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</si>
  <si>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</si>
  <si>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</si>
  <si>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</si>
  <si>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</si>
  <si>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</si>
  <si>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</si>
  <si>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</si>
  <si>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</si>
  <si>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</si>
  <si>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</si>
  <si>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</si>
  <si>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</si>
  <si>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</si>
  <si>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</si>
  <si>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</si>
  <si>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</si>
  <si>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</si>
  <si>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</si>
  <si>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</si>
  <si>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</si>
  <si>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</si>
  <si>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</si>
  <si>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</si>
  <si>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</si>
  <si>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</si>
  <si>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</si>
  <si>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</si>
  <si>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</si>
  <si>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</si>
  <si>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</si>
  <si>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</si>
  <si>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</si>
  <si>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</si>
  <si>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</si>
  <si>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</si>
  <si>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</si>
  <si>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</si>
  <si>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</si>
  <si>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</si>
  <si>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</si>
  <si>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</si>
  <si>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</si>
  <si>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</si>
  <si>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</si>
  <si>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</si>
  <si>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</si>
  <si>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</si>
  <si>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</si>
  <si>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</si>
  <si>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</si>
  <si>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</si>
  <si>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</si>
  <si>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</si>
  <si>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</si>
  <si>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</si>
  <si>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</si>
  <si>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</si>
  <si>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</si>
  <si>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</si>
  <si>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</si>
  <si>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</si>
  <si>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</si>
  <si>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</si>
  <si>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</si>
  <si>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</si>
  <si>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</si>
  <si>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</si>
  <si>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</si>
  <si>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</si>
  <si>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</si>
  <si>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</si>
  <si>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</si>
  <si>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</si>
  <si>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</si>
  <si>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</si>
  <si>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</si>
  <si>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</si>
  <si>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</si>
  <si>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</si>
  <si>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</si>
  <si>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</si>
  <si>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</si>
  <si>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</si>
  <si>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</si>
  <si>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</si>
  <si>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</si>
  <si>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</si>
  <si>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</si>
  <si>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</si>
  <si>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</si>
  <si>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</si>
  <si>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</si>
  <si>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</si>
  <si>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</si>
  <si>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</si>
  <si>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</si>
  <si>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</si>
  <si>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</si>
  <si>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</si>
  <si>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</si>
  <si>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</si>
  <si>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</si>
  <si>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</si>
  <si>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</si>
  <si>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</si>
  <si>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</si>
  <si>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</si>
  <si>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</si>
  <si>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</si>
  <si>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</si>
  <si>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</si>
  <si>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</si>
  <si>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</si>
  <si>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</si>
  <si>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</si>
  <si>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</si>
  <si>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</si>
  <si>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</si>
  <si>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</si>
  <si>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</si>
  <si>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</si>
  <si>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</si>
  <si>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</si>
  <si>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</si>
  <si>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</si>
  <si>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</si>
  <si>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</si>
  <si>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</si>
  <si>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</si>
  <si>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</si>
  <si>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</si>
  <si>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</si>
  <si>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</si>
  <si>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</si>
  <si>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</si>
  <si>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</si>
  <si>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</si>
  <si>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</si>
  <si>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</si>
  <si>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</si>
  <si>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</si>
  <si>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</si>
  <si>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</si>
  <si>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</si>
  <si>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</si>
  <si>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</si>
  <si>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</si>
  <si>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</si>
  <si>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</si>
  <si>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</si>
  <si>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</si>
  <si>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</si>
  <si>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</si>
  <si>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</si>
  <si>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</si>
  <si>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</si>
  <si>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</si>
  <si>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</si>
  <si>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</si>
  <si>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</si>
  <si>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</si>
  <si>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</si>
  <si>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</si>
  <si>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</si>
  <si>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</si>
  <si>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</si>
  <si>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</si>
  <si>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</si>
  <si>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</si>
  <si>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</si>
  <si>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</si>
  <si>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</si>
  <si>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</si>
  <si>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</si>
  <si>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</si>
  <si>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</si>
  <si>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</si>
  <si>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</si>
  <si>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</si>
  <si>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</si>
  <si>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</si>
  <si>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</si>
  <si>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</si>
  <si>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</si>
  <si>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</si>
  <si>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</si>
  <si>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</si>
  <si>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</si>
  <si>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</si>
  <si>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</si>
  <si>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</si>
  <si>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</si>
  <si>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</si>
  <si>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</si>
  <si>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</si>
  <si>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</si>
  <si>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</si>
  <si>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</si>
  <si>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</si>
  <si>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</si>
  <si>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</si>
  <si>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</si>
  <si>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</si>
  <si>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</si>
  <si>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</si>
  <si>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</si>
  <si>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</si>
  <si>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</si>
  <si>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</si>
  <si>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</si>
  <si>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</si>
  <si>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</si>
  <si>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</si>
  <si>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</si>
  <si>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</si>
  <si>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</si>
  <si>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</si>
  <si>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</si>
  <si>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</si>
  <si>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</si>
  <si>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</si>
  <si>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</si>
  <si>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</si>
  <si>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</si>
  <si>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</si>
  <si>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</si>
  <si>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</si>
  <si>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</si>
  <si>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</si>
  <si>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</si>
  <si>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</si>
  <si>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</si>
  <si>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</si>
  <si>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</si>
  <si>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</si>
  <si>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</si>
  <si>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</si>
  <si>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</si>
  <si>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</si>
  <si>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</si>
  <si>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</si>
  <si>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</si>
  <si>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</si>
  <si>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</si>
  <si>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</si>
  <si>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</si>
  <si>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</si>
  <si>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</si>
  <si>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</si>
  <si>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</si>
  <si>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</si>
  <si>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</si>
  <si>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</si>
  <si>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</si>
  <si>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</si>
  <si>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</si>
  <si>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</si>
  <si>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</si>
  <si>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</si>
  <si>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</si>
  <si>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</si>
  <si>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</si>
  <si>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</si>
  <si>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</si>
  <si>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</si>
  <si>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</si>
  <si>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</si>
  <si>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</si>
  <si>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</si>
  <si>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</si>
  <si>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</si>
  <si>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</si>
  <si>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</si>
  <si>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</si>
  <si>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</si>
  <si>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</si>
  <si>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</si>
  <si>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</si>
  <si>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</si>
  <si>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</si>
  <si>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</si>
  <si>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</si>
  <si>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</si>
  <si>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</si>
  <si>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</si>
  <si>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</si>
  <si>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</si>
  <si>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</si>
  <si>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</si>
  <si>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</si>
  <si>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</si>
  <si>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</si>
  <si>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</si>
  <si>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</si>
  <si>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</si>
  <si>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</si>
  <si>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</si>
  <si>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</si>
  <si>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</si>
  <si>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</si>
  <si>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</si>
  <si>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</si>
  <si>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</si>
  <si>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</si>
  <si>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</si>
  <si>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</si>
  <si>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</si>
  <si>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</si>
  <si>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</si>
  <si>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</si>
  <si>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</si>
  <si>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</si>
  <si>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</si>
  <si>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</si>
  <si>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</si>
  <si>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</si>
  <si>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</si>
  <si>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</si>
  <si>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</si>
  <si>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</si>
  <si>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</si>
  <si>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</si>
  <si>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</si>
  <si>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</si>
  <si>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</si>
  <si>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</si>
  <si>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</si>
  <si>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</si>
  <si>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</si>
  <si>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</si>
  <si>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</si>
  <si>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</si>
  <si>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</si>
  <si>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</si>
  <si>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</si>
  <si>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</si>
  <si>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</si>
  <si>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</si>
  <si>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</si>
  <si>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</si>
  <si>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</si>
  <si>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</si>
  <si>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</si>
  <si>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</si>
  <si>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</si>
  <si>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</si>
  <si>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</si>
  <si>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</si>
  <si>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</si>
  <si>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</si>
  <si>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</si>
  <si>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</si>
  <si>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</si>
  <si>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</si>
  <si>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</si>
  <si>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</si>
  <si>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</si>
  <si>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</si>
  <si>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</si>
  <si>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</si>
  <si>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</si>
  <si>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</si>
  <si>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</si>
  <si>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</si>
  <si>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</si>
  <si>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</si>
  <si>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</si>
  <si>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</si>
  <si>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</si>
  <si>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</si>
  <si>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</si>
  <si>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</si>
  <si>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</si>
  <si>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</si>
  <si>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</si>
  <si>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</si>
  <si>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</si>
  <si>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</si>
  <si>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</si>
  <si>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</si>
  <si>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</si>
  <si>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</si>
  <si>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</si>
  <si>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</si>
  <si>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</si>
  <si>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</si>
  <si>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</si>
  <si>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</si>
  <si>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</si>
  <si>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</si>
  <si>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</si>
  <si>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</si>
  <si>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</si>
  <si>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</si>
  <si>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</si>
  <si>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</si>
  <si>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</si>
  <si>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</si>
  <si>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</si>
  <si>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</si>
  <si>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</si>
  <si>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</si>
  <si>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</si>
  <si>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</si>
  <si>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</si>
  <si>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</si>
  <si>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</si>
  <si>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</si>
  <si>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</si>
  <si>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</si>
  <si>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</si>
  <si>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</si>
  <si>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</si>
  <si>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</si>
  <si>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</si>
  <si>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</si>
  <si>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</si>
  <si>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</si>
  <si>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</si>
  <si>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</si>
  <si>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</si>
  <si>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</si>
  <si>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</si>
  <si>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</si>
  <si>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</si>
  <si>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</si>
  <si>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</si>
  <si>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</si>
  <si>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</si>
  <si>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</si>
  <si>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</si>
  <si>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</si>
  <si>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</si>
  <si>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</si>
  <si>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</si>
  <si>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</si>
  <si>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</si>
  <si>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</si>
  <si>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</si>
  <si>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</si>
  <si>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</si>
  <si>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</si>
  <si>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</si>
  <si>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</si>
  <si>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</si>
  <si>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</si>
  <si>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</si>
  <si>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</si>
  <si>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</si>
  <si>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</si>
  <si>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</si>
  <si>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</si>
  <si>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</si>
  <si>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</si>
  <si>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</si>
  <si>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</si>
  <si>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</si>
  <si>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</si>
  <si>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</si>
  <si>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</si>
  <si>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</si>
  <si>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</si>
  <si>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</si>
  <si>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</si>
  <si>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</si>
  <si>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</si>
  <si>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</si>
  <si>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</si>
  <si>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</si>
  <si>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</si>
  <si>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</si>
  <si>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</si>
  <si>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</si>
  <si>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</si>
  <si>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</si>
  <si>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</si>
  <si>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</si>
  <si>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</si>
  <si>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</si>
  <si>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</si>
  <si>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</si>
  <si>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</si>
  <si>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</si>
  <si>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</si>
  <si>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</si>
  <si>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</si>
  <si>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</si>
  <si>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</si>
  <si>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</si>
  <si>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</si>
  <si>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</si>
  <si>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</si>
  <si>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</si>
  <si>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</si>
  <si>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</si>
  <si>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</si>
  <si>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</si>
  <si>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</si>
  <si>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</si>
  <si>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</si>
  <si>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</si>
  <si>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</si>
  <si>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</si>
  <si>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</si>
  <si>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</si>
  <si>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</si>
  <si>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</si>
  <si>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</si>
  <si>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</si>
  <si>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</si>
  <si>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</si>
  <si>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</si>
  <si>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</si>
  <si>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</si>
  <si>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</si>
  <si>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</si>
  <si>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</si>
  <si>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</si>
  <si>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</si>
  <si>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</si>
  <si>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</si>
  <si>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</si>
  <si>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</si>
  <si>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</si>
  <si>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</si>
  <si>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</si>
  <si>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</si>
  <si>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</si>
  <si>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</si>
  <si>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</si>
  <si>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</si>
  <si>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</si>
  <si>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</si>
  <si>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</si>
  <si>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</si>
  <si>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</si>
  <si>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</si>
  <si>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</si>
  <si>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</si>
  <si>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</si>
  <si>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</si>
  <si>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</si>
  <si>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</si>
  <si>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</si>
  <si>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</si>
  <si>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</si>
  <si>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</si>
  <si>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</si>
  <si>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</si>
  <si>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</si>
  <si>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</si>
  <si>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</si>
  <si>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</si>
  <si>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</si>
  <si>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</si>
  <si>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</si>
  <si>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</si>
  <si>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</si>
  <si>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</si>
  <si>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</si>
  <si>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</si>
  <si>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</si>
  <si>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</si>
  <si>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</si>
  <si>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</si>
  <si>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</si>
  <si>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</si>
  <si>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</si>
  <si>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</si>
  <si>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</si>
  <si>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</si>
  <si>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</si>
  <si>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</si>
  <si>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</si>
  <si>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</si>
  <si>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</si>
  <si>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</si>
  <si>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</si>
  <si>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</si>
  <si>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</si>
  <si>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</si>
  <si>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</si>
  <si>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</si>
  <si>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</si>
  <si>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</si>
  <si>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</si>
  <si>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</si>
  <si>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</si>
  <si>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</si>
  <si>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</si>
  <si>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</si>
  <si>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</si>
  <si>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</si>
  <si>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</si>
  <si>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</si>
  <si>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</si>
  <si>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</si>
  <si>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</si>
  <si>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</si>
  <si>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</si>
  <si>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</si>
  <si>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</si>
  <si>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</si>
  <si>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</si>
  <si>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</si>
  <si>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</si>
  <si>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</si>
  <si>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</si>
  <si>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</si>
  <si>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</si>
  <si>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</si>
  <si>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</si>
  <si>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</si>
  <si>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</si>
  <si>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</si>
  <si>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</si>
  <si>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</si>
  <si>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</si>
  <si>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</si>
  <si>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</si>
  <si>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</si>
  <si>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</si>
  <si>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</si>
  <si>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</si>
  <si>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</si>
  <si>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</si>
  <si>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</si>
  <si>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</si>
  <si>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</si>
  <si>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</si>
  <si>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</si>
  <si>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</si>
  <si>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</si>
  <si>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</si>
  <si>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</si>
  <si>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</si>
  <si>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</si>
  <si>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</si>
  <si>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</si>
  <si>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</si>
  <si>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</si>
  <si>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</si>
  <si>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</si>
  <si>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</si>
  <si>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</si>
  <si>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</si>
  <si>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</si>
  <si>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</si>
  <si>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</si>
  <si>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</si>
  <si>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</si>
  <si>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</si>
  <si>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</si>
  <si>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</si>
  <si>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</si>
  <si>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</si>
  <si>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</si>
  <si>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</si>
  <si>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</si>
  <si>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</si>
  <si>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</si>
  <si>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</si>
  <si>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</si>
  <si>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</si>
  <si>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</si>
  <si>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</si>
  <si>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</si>
  <si>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</si>
  <si>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</si>
  <si>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</si>
  <si>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</si>
  <si>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</si>
  <si>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</si>
  <si>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</si>
  <si>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</si>
  <si>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</si>
  <si>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</si>
  <si>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</si>
  <si>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</si>
  <si>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</si>
  <si>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</si>
  <si>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</si>
  <si>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</si>
  <si>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</si>
  <si>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</si>
  <si>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</si>
  <si>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</si>
  <si>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</si>
  <si>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</si>
  <si>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</si>
  <si>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</si>
  <si>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</si>
  <si>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</si>
  <si>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</si>
  <si>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</si>
  <si>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</si>
  <si>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</si>
  <si>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</si>
  <si>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</si>
  <si>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</si>
  <si>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</si>
  <si>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</si>
  <si>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</si>
  <si>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</si>
  <si>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</si>
  <si>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</si>
  <si>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</si>
  <si>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</si>
  <si>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</si>
  <si>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</si>
  <si>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</si>
  <si>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</si>
  <si>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</si>
  <si>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</si>
  <si>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</si>
  <si>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</si>
  <si>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</si>
  <si>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</si>
  <si>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</si>
  <si>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</si>
  <si>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</si>
  <si>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</si>
  <si>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</si>
  <si>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</si>
  <si>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</si>
  <si>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</si>
  <si>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</si>
  <si>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</si>
  <si>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</si>
  <si>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</si>
  <si>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</si>
  <si>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</si>
  <si>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</si>
  <si>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</si>
  <si>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</si>
  <si>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</si>
  <si>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</si>
  <si>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</si>
  <si>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</si>
  <si>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</si>
  <si>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</si>
  <si>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</si>
  <si>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</si>
  <si>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</si>
  <si>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</si>
  <si>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</si>
  <si>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</si>
  <si>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</si>
  <si>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</si>
  <si>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</si>
  <si>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</si>
  <si>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</si>
  <si>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</si>
  <si>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</si>
  <si>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</si>
  <si>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</si>
  <si>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</si>
  <si>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</si>
  <si>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</si>
  <si>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</si>
  <si>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</si>
  <si>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</si>
  <si>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</si>
  <si>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</si>
  <si>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</si>
  <si>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</si>
  <si>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</si>
  <si>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</si>
  <si>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</si>
  <si>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</si>
  <si>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</si>
  <si>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</si>
  <si>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</si>
  <si>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</si>
  <si>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</si>
  <si>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</si>
  <si>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</si>
  <si>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</si>
  <si>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</si>
  <si>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</si>
  <si>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</si>
  <si>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</si>
  <si>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</si>
  <si>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</si>
  <si>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</si>
  <si>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</si>
  <si>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</si>
  <si>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</si>
  <si>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</si>
  <si>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</si>
  <si>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</si>
  <si>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</si>
  <si>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</si>
  <si>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</si>
  <si>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</si>
  <si>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</si>
  <si>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</si>
  <si>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</si>
  <si>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</si>
  <si>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</si>
  <si>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</si>
  <si>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</si>
  <si>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</si>
  <si>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</si>
  <si>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</si>
  <si>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</si>
  <si>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</si>
  <si>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</si>
  <si>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</si>
  <si>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</si>
  <si>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</si>
  <si>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</si>
  <si>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</si>
  <si>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</si>
  <si>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</si>
  <si>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</si>
  <si>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</si>
  <si>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</si>
  <si>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</si>
  <si>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</si>
  <si>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</si>
  <si>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</si>
  <si>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</si>
  <si>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</si>
  <si>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</si>
  <si>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</si>
  <si>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</si>
  <si>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</si>
  <si>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</si>
  <si>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</si>
  <si>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</si>
  <si>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</si>
  <si>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</si>
  <si>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</si>
  <si>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</si>
  <si>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</si>
  <si>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</si>
  <si>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</si>
  <si>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</si>
  <si>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</si>
  <si>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</si>
  <si>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</si>
  <si>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</si>
  <si>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</si>
  <si>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</si>
  <si>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</si>
  <si>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</si>
  <si>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</si>
  <si>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</si>
  <si>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</si>
  <si>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</si>
  <si>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</si>
  <si>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</si>
  <si>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</si>
  <si>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</si>
  <si>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</si>
  <si>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</si>
  <si>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</si>
  <si>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</si>
  <si>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</si>
  <si>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</si>
  <si>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</si>
  <si>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</si>
  <si>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</si>
  <si>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</si>
  <si>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</si>
  <si>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</si>
  <si>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</si>
  <si>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</si>
  <si>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</si>
  <si>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</si>
  <si>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</si>
  <si>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</si>
  <si>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</si>
  <si>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</si>
  <si>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</si>
  <si>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</si>
  <si>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</si>
  <si>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</si>
  <si>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</si>
  <si>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</si>
  <si>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</si>
  <si>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</si>
  <si>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</si>
  <si>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</si>
  <si>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</si>
  <si>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</si>
  <si>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</si>
  <si>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</si>
  <si>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</si>
  <si>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</si>
  <si>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</si>
  <si>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</si>
  <si>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</si>
  <si>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</si>
  <si>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</si>
  <si>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</si>
  <si>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</si>
  <si>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</si>
  <si>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</si>
  <si>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</si>
  <si>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</si>
  <si>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</si>
  <si>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</si>
  <si>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</si>
  <si>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</si>
  <si>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</si>
  <si>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</si>
  <si>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</si>
  <si>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</si>
  <si>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</si>
  <si>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</si>
  <si>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</si>
  <si>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</si>
  <si>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</si>
  <si>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</si>
  <si>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</si>
  <si>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</si>
  <si>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</si>
  <si>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</si>
  <si>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</si>
  <si>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</si>
  <si>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</si>
  <si>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</si>
  <si>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</si>
  <si>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</si>
  <si>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</si>
  <si>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</si>
  <si>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</si>
  <si>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</si>
  <si>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</si>
  <si>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</si>
  <si>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</si>
  <si>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</si>
  <si>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</si>
  <si>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</si>
  <si>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</si>
  <si>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</si>
  <si>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</si>
  <si>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</si>
  <si>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</si>
  <si>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</si>
  <si>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</si>
  <si>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</si>
  <si>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</si>
  <si>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</si>
  <si>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</si>
  <si>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</si>
  <si>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</si>
  <si>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</si>
  <si>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</si>
  <si>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</si>
  <si>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</si>
  <si>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</si>
  <si>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</si>
  <si>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</si>
  <si>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</si>
  <si>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</si>
  <si>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</si>
  <si>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</si>
  <si>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</si>
  <si>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</si>
  <si>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</si>
  <si>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</si>
  <si>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</si>
  <si>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</si>
  <si>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</si>
  <si>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</si>
  <si>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</si>
  <si>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</si>
  <si>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</si>
  <si>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</si>
  <si>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</si>
  <si>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</si>
  <si>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</si>
  <si>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</si>
  <si>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</si>
  <si>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</si>
  <si>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</si>
  <si>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</si>
  <si>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</si>
  <si>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</si>
  <si>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</si>
  <si>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</si>
  <si>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</si>
  <si>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</si>
  <si>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</si>
  <si>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</si>
  <si>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</si>
  <si>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</si>
  <si>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</si>
  <si>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</si>
  <si>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</si>
  <si>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</si>
  <si>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</si>
  <si>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</si>
  <si>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</si>
  <si>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</si>
  <si>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</si>
  <si>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</si>
  <si>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</si>
  <si>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</si>
  <si>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</si>
  <si>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</si>
  <si>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</si>
  <si>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</si>
  <si>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</si>
  <si>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</si>
  <si>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</si>
  <si>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</si>
  <si>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</si>
  <si>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</si>
  <si>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</si>
  <si>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</si>
  <si>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</si>
  <si>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</si>
  <si>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</si>
  <si>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</si>
  <si>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</si>
  <si>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</si>
  <si>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</si>
  <si>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</si>
  <si>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</si>
  <si>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</si>
  <si>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</si>
  <si>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</si>
  <si>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</si>
  <si>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</si>
  <si>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</si>
  <si>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</si>
  <si>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</si>
  <si>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</si>
  <si>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</si>
  <si>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</si>
  <si>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</si>
  <si>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</si>
  <si>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</si>
  <si>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</si>
  <si>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</si>
  <si>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</si>
  <si>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</si>
  <si>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</si>
  <si>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</si>
  <si>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</si>
  <si>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</si>
  <si>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</si>
  <si>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</si>
  <si>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</si>
  <si>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</si>
  <si>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</si>
  <si>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</si>
  <si>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</si>
  <si>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</si>
  <si>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</si>
  <si>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</si>
  <si>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</si>
  <si>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</si>
  <si>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</si>
  <si>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</si>
  <si>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</si>
  <si>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</si>
  <si>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</si>
  <si>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</si>
  <si>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</si>
  <si>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</si>
  <si>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</si>
  <si>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</si>
  <si>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</si>
  <si>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</si>
  <si>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</si>
  <si>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</si>
  <si>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</si>
  <si>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</si>
  <si>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</si>
  <si>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</si>
  <si>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</si>
  <si>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</si>
  <si>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</si>
  <si>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</si>
  <si>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</si>
  <si>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</si>
  <si>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</si>
  <si>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</si>
  <si>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</si>
  <si>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</si>
  <si>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</si>
  <si>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</si>
  <si>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</si>
  <si>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</si>
  <si>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</si>
  <si>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</si>
  <si>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</si>
  <si>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</si>
  <si>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</si>
  <si>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</si>
  <si>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</si>
  <si>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</si>
  <si>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</si>
  <si>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</si>
  <si>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</si>
  <si>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</si>
  <si>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</si>
  <si>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</si>
  <si>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</si>
  <si>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</si>
  <si>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</si>
  <si>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</si>
  <si>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</si>
  <si>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</si>
  <si>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</si>
  <si>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</si>
  <si>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</si>
  <si>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</si>
  <si>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</si>
  <si>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</si>
  <si>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</si>
  <si>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</si>
  <si>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</si>
  <si>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</si>
  <si>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</si>
  <si>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</si>
  <si>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</si>
  <si>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</si>
  <si>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</si>
  <si>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</si>
  <si>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</si>
  <si>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</si>
  <si>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</si>
  <si>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</si>
  <si>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</si>
  <si>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</si>
  <si>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</si>
  <si>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</si>
  <si>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</si>
  <si>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</si>
  <si>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</si>
  <si>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</si>
  <si>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</si>
  <si>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</si>
  <si>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</si>
  <si>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</si>
  <si>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</si>
  <si>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</si>
  <si>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</si>
  <si>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</si>
  <si>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</si>
  <si>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</si>
  <si>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</si>
  <si>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</si>
  <si>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</si>
  <si>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</si>
  <si>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</si>
  <si>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</si>
  <si>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</si>
  <si>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</si>
  <si>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</si>
  <si>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</si>
  <si>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</si>
  <si>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</si>
  <si>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</si>
  <si>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</si>
  <si>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</si>
  <si>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</si>
  <si>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</si>
  <si>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</si>
  <si>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</si>
  <si>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</si>
  <si>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</si>
  <si>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</si>
  <si>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</si>
  <si>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</si>
  <si>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</si>
  <si>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</si>
  <si>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</si>
  <si>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</si>
  <si>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</si>
  <si>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</si>
  <si>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</si>
  <si>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</si>
  <si>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</si>
  <si>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</si>
  <si>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</si>
  <si>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</si>
  <si>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</si>
  <si>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</si>
  <si>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</si>
  <si>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</si>
  <si>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</si>
  <si>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</si>
  <si>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</si>
  <si>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</si>
  <si>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</si>
  <si>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</si>
  <si>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</si>
  <si>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</si>
  <si>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</si>
  <si>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</si>
  <si>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</si>
  <si>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</si>
  <si>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</si>
  <si>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</si>
  <si>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</si>
  <si>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</si>
  <si>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</si>
  <si>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</si>
  <si>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</si>
  <si>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</si>
  <si>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</si>
  <si>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</si>
  <si>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</si>
  <si>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</si>
  <si>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</si>
  <si>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</si>
  <si>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</si>
  <si>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</si>
  <si>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</si>
  <si>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</si>
  <si>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</si>
  <si>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</si>
  <si>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</si>
  <si>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</si>
  <si>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</si>
  <si>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</si>
  <si>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</si>
  <si>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</si>
  <si>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</si>
  <si>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</si>
  <si>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</si>
  <si>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</si>
  <si>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</si>
  <si>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</si>
  <si>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</si>
  <si>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</si>
  <si>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</si>
  <si>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</si>
  <si>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</si>
  <si>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</si>
  <si>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</si>
  <si>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</si>
  <si>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</si>
  <si>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</si>
  <si>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</si>
  <si>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</si>
  <si>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</si>
  <si>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</si>
  <si>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</si>
  <si>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</si>
  <si>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</si>
  <si>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</si>
  <si>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</si>
  <si>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</si>
  <si>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</si>
  <si>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</si>
  <si>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</si>
  <si>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</si>
  <si>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</si>
  <si>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</si>
  <si>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</si>
  <si>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</si>
  <si>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</si>
  <si>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</si>
  <si>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</si>
  <si>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</si>
  <si>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</si>
  <si>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</si>
  <si>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</si>
  <si>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</si>
  <si>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</si>
  <si>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</si>
  <si>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</si>
  <si>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</si>
  <si>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</si>
  <si>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</si>
  <si>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</si>
  <si>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</si>
  <si>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</si>
  <si>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</si>
  <si>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</si>
  <si>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</si>
  <si>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</si>
  <si>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</si>
  <si>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</si>
  <si>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</si>
  <si>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</si>
  <si>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</si>
  <si>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</si>
  <si>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</si>
  <si>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</si>
  <si>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</si>
  <si>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</si>
  <si>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</si>
  <si>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</si>
  <si>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</si>
  <si>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</si>
  <si>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</si>
  <si>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</si>
  <si>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</si>
  <si>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</si>
  <si>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</si>
  <si>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</si>
  <si>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</si>
  <si>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</si>
  <si>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</si>
  <si>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</si>
  <si>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</si>
  <si>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</si>
  <si>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</si>
  <si>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</si>
  <si>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</si>
  <si>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</si>
  <si>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</si>
  <si>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</si>
  <si>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</si>
  <si>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</si>
  <si>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</si>
  <si>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</si>
  <si>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</si>
  <si>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</si>
  <si>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</si>
  <si>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</si>
  <si>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</si>
  <si>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</si>
  <si>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</si>
  <si>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</si>
  <si>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</si>
  <si>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</si>
  <si>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</si>
  <si>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</si>
  <si>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</si>
  <si>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</si>
  <si>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</si>
  <si>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</si>
  <si>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</si>
  <si>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</si>
  <si>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</si>
  <si>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</si>
  <si>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</si>
  <si>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</si>
  <si>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</si>
  <si>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</si>
  <si>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</si>
  <si>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</si>
  <si>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</si>
  <si>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</si>
  <si>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</si>
  <si>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</si>
  <si>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</si>
  <si>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</si>
  <si>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</si>
  <si>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</si>
  <si>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</si>
  <si>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</si>
  <si>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</si>
  <si>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</si>
  <si>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</si>
  <si>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</si>
  <si>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</si>
  <si>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</si>
  <si>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</si>
  <si>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</si>
  <si>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</si>
  <si>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</si>
  <si>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</si>
  <si>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</si>
  <si>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</si>
  <si>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</si>
  <si>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</si>
  <si>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</si>
  <si>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</si>
  <si>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</si>
  <si>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</si>
  <si>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</si>
  <si>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</si>
  <si>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</si>
  <si>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</si>
  <si>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</si>
  <si>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</si>
  <si>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</si>
  <si>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</si>
  <si>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</si>
  <si>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</si>
  <si>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</si>
  <si>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</si>
  <si>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</si>
  <si>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</si>
  <si>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</si>
  <si>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</si>
  <si>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</si>
  <si>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</si>
  <si>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</si>
  <si>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</si>
  <si>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</si>
  <si>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</si>
  <si>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</si>
  <si>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</si>
  <si>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</si>
  <si>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</si>
  <si>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</si>
  <si>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</si>
  <si>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</si>
  <si>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</si>
  <si>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</si>
  <si>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</si>
  <si>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</si>
  <si>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</si>
  <si>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</si>
  <si>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</si>
  <si>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</si>
  <si>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</si>
  <si>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</si>
  <si>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</si>
  <si>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</si>
  <si>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</si>
  <si>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</si>
  <si>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</si>
  <si>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</si>
  <si>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</si>
  <si>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</si>
  <si>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</si>
  <si>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</si>
  <si>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</si>
  <si>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</si>
  <si>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</si>
  <si>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</si>
  <si>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</si>
  <si>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</si>
  <si>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</si>
  <si>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</si>
  <si>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</si>
  <si>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</si>
  <si>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</si>
  <si>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</si>
  <si>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</si>
  <si>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</si>
  <si>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</si>
  <si>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</si>
  <si>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</si>
  <si>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</si>
  <si>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</si>
  <si>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</si>
  <si>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</si>
  <si>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</si>
  <si>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</si>
  <si>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</si>
  <si>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</si>
  <si>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</si>
  <si>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</si>
  <si>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</si>
  <si>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</si>
  <si>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</si>
  <si>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</si>
  <si>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</si>
  <si>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</si>
  <si>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</si>
  <si>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</si>
  <si>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</si>
  <si>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</si>
  <si>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</si>
  <si>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</si>
  <si>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</si>
  <si>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</si>
  <si>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</si>
  <si>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</si>
  <si>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</si>
  <si>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</si>
  <si>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</si>
  <si>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</si>
  <si>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</si>
  <si>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</si>
  <si>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</si>
  <si>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</si>
  <si>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</si>
  <si>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</si>
  <si>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</si>
  <si>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</si>
  <si>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</si>
  <si>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</si>
  <si>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</si>
  <si>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</si>
  <si>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</si>
  <si>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</si>
  <si>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</si>
  <si>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</si>
  <si>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</si>
  <si>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</si>
  <si>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</si>
  <si>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</si>
  <si>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</si>
  <si>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</si>
  <si>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</si>
  <si>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</si>
  <si>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</si>
  <si>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</si>
  <si>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</si>
  <si>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</si>
  <si>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</si>
  <si>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</si>
  <si>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</si>
  <si>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</si>
  <si>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</si>
  <si>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</si>
  <si>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</si>
  <si>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</si>
  <si>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</si>
  <si>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</si>
  <si>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</si>
  <si>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</si>
  <si>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</si>
  <si>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</si>
  <si>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</si>
  <si>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</si>
  <si>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</si>
  <si>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</si>
  <si>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</si>
  <si>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</si>
  <si>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</si>
  <si>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</si>
  <si>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</si>
  <si>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</si>
  <si>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</si>
  <si>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</si>
  <si>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</si>
  <si>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</si>
  <si>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</si>
  <si>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</si>
  <si>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</si>
  <si>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</si>
  <si>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</si>
  <si>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</si>
  <si>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</si>
  <si>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</si>
  <si>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</si>
  <si>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</si>
  <si>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</si>
  <si>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</si>
  <si>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</si>
  <si>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</si>
  <si>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</si>
  <si>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</si>
  <si>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</si>
  <si>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</si>
  <si>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</si>
  <si>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</si>
  <si>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</si>
  <si>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</si>
  <si>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</si>
  <si>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</si>
  <si>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</si>
  <si>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</si>
  <si>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</si>
  <si>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</si>
  <si>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</si>
  <si>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</si>
  <si>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</si>
  <si>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</si>
  <si>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</si>
  <si>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</si>
  <si>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</si>
  <si>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</si>
  <si>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</si>
  <si>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</si>
  <si>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</si>
  <si>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</si>
  <si>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</si>
  <si>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</si>
  <si>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</si>
  <si>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</si>
  <si>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</si>
  <si>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</si>
  <si>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</si>
  <si>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</si>
  <si>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</si>
  <si>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</si>
  <si>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</si>
  <si>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</si>
  <si>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</si>
  <si>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</si>
  <si>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</si>
  <si>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</si>
  <si>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</si>
  <si>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</si>
  <si>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</si>
  <si>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</si>
  <si>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</si>
  <si>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</si>
  <si>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</si>
  <si>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</si>
  <si>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</si>
  <si>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</si>
  <si>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</si>
  <si>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</si>
  <si>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</si>
  <si>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</si>
  <si>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</si>
  <si>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</si>
  <si>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</si>
  <si>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</si>
  <si>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</si>
  <si>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</si>
  <si>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</si>
  <si>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</si>
  <si>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</si>
  <si>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</si>
  <si>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</si>
  <si>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</si>
  <si>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</si>
  <si>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</si>
  <si>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</si>
  <si>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</si>
  <si>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</si>
  <si>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</si>
  <si>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</si>
  <si>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</si>
  <si>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</si>
  <si>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</si>
  <si>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</si>
  <si>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</si>
  <si>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</si>
  <si>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</si>
  <si>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</si>
  <si>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</si>
  <si>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</si>
  <si>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</si>
  <si>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</si>
  <si>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</si>
  <si>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</si>
  <si>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</si>
  <si>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</si>
  <si>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</si>
  <si>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</si>
  <si>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</si>
  <si>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</si>
  <si>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</si>
  <si>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</si>
  <si>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</si>
  <si>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</si>
  <si>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</si>
  <si>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</si>
  <si>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</si>
  <si>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</si>
  <si>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</si>
  <si>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</si>
  <si>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</si>
  <si>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</si>
  <si>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</si>
  <si>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</si>
  <si>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</si>
  <si>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</si>
  <si>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</si>
  <si>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</si>
  <si>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</si>
  <si>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</si>
  <si>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</si>
  <si>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</si>
  <si>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</si>
  <si>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</si>
  <si>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</si>
  <si>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</si>
  <si>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</si>
  <si>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</si>
  <si>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</si>
  <si>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</si>
  <si>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</si>
  <si>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</si>
  <si>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</si>
  <si>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</si>
  <si>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</si>
  <si>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</si>
  <si>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</si>
  <si>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</si>
  <si>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</si>
  <si>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</si>
  <si>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</si>
  <si>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</si>
  <si>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</si>
  <si>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</si>
  <si>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</si>
  <si>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</si>
  <si>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</si>
  <si>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</si>
  <si>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</si>
  <si>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</si>
  <si>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</si>
  <si>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</si>
  <si>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</si>
  <si>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</si>
  <si>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</si>
  <si>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</si>
  <si>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</si>
  <si>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</si>
  <si>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</si>
  <si>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</si>
  <si>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</si>
  <si>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</si>
  <si>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</si>
  <si>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</si>
  <si>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</si>
  <si>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</si>
  <si>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</si>
  <si>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</si>
  <si>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</si>
  <si>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</si>
  <si>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</si>
  <si>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</si>
  <si>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</si>
  <si>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</si>
  <si>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</si>
  <si>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</si>
  <si>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</si>
  <si>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</si>
  <si>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</si>
  <si>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</si>
  <si>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</si>
  <si>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</si>
  <si>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</si>
  <si>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</si>
  <si>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</si>
  <si>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</si>
  <si>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</si>
  <si>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</si>
  <si>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</si>
  <si>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</si>
  <si>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</si>
  <si>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</si>
  <si>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</si>
  <si>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</si>
  <si>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</si>
  <si>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</si>
  <si>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</si>
  <si>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</si>
  <si>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</si>
  <si>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</si>
  <si>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</si>
  <si>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</si>
  <si>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</si>
  <si>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</si>
  <si>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</si>
  <si>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</si>
  <si>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</si>
  <si>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</si>
  <si>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</si>
  <si>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</si>
  <si>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</si>
  <si>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</si>
  <si>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</si>
  <si>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</si>
  <si>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</si>
  <si>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</si>
  <si>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</si>
  <si>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</si>
  <si>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</si>
  <si>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</si>
  <si>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</si>
  <si>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</si>
  <si>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</si>
  <si>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</si>
  <si>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</si>
  <si>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</si>
  <si>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</si>
  <si>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</si>
  <si>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</si>
  <si>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</si>
  <si>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</si>
  <si>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</si>
  <si>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</si>
  <si>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</si>
  <si>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</si>
  <si>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</si>
  <si>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</si>
  <si>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</si>
  <si>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</si>
  <si>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</si>
  <si>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</si>
  <si>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</si>
  <si>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</si>
  <si>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</si>
  <si>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</si>
  <si>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</si>
  <si>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</si>
  <si>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</si>
  <si>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</si>
  <si>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</si>
  <si>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</si>
  <si>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</si>
  <si>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</si>
  <si>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</si>
  <si>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</si>
  <si>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</si>
  <si>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</si>
  <si>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</si>
  <si>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</si>
  <si>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</si>
  <si>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</si>
  <si>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</si>
  <si>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</si>
  <si>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</si>
  <si>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</si>
  <si>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</si>
  <si>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</si>
  <si>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</si>
  <si>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</si>
  <si>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</si>
  <si>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</si>
  <si>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</si>
  <si>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</si>
  <si>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</si>
  <si>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</si>
  <si>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</si>
  <si>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</si>
  <si>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</si>
  <si>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</si>
  <si>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</si>
  <si>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</si>
  <si>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</si>
  <si>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</si>
  <si>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</si>
  <si>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</si>
  <si>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</si>
  <si>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</si>
  <si>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</si>
  <si>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</si>
  <si>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</si>
  <si>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</si>
  <si>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</si>
  <si>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</si>
  <si>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</si>
  <si>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</si>
  <si>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</si>
  <si>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</si>
  <si>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</si>
  <si>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</si>
  <si>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</si>
  <si>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</si>
  <si>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</si>
  <si>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</si>
  <si>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</si>
  <si>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</si>
  <si>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</si>
  <si>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</si>
  <si>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</si>
  <si>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</si>
  <si>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</si>
  <si>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</si>
  <si>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</si>
  <si>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</si>
  <si>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</si>
  <si>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</si>
  <si>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</si>
  <si>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</si>
  <si>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</si>
  <si>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</si>
  <si>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</si>
  <si>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</si>
  <si>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</si>
  <si>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</si>
  <si>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</si>
  <si>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</si>
  <si>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</si>
  <si>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</si>
  <si>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</si>
  <si>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</si>
  <si>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</si>
  <si>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</si>
  <si>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</si>
  <si>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</si>
  <si>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</si>
  <si>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</si>
  <si>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</si>
  <si>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</si>
  <si>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</si>
  <si>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</si>
  <si>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</si>
  <si>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</si>
  <si>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</si>
  <si>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</si>
  <si>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</si>
  <si>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</si>
  <si>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</si>
  <si>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</si>
  <si>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</si>
  <si>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</si>
  <si>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</si>
  <si>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</si>
  <si>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</si>
  <si>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</si>
  <si>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</si>
  <si>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</si>
  <si>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</si>
  <si>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</si>
  <si>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</si>
  <si>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</si>
  <si>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</si>
  <si>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</si>
  <si>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</si>
  <si>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</si>
  <si>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</si>
  <si>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</si>
  <si>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</si>
  <si>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</si>
  <si>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</si>
  <si>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</si>
  <si>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</si>
  <si>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</si>
  <si>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</si>
  <si>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</si>
  <si>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</si>
  <si>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</si>
  <si>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</si>
  <si>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</si>
  <si>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</si>
  <si>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</si>
  <si>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</si>
  <si>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</si>
  <si>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</si>
  <si>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</si>
  <si>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</si>
  <si>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</si>
  <si>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</si>
  <si>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</si>
  <si>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</si>
  <si>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</si>
  <si>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</si>
  <si>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</si>
  <si>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</si>
  <si>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</si>
  <si>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</si>
  <si>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</si>
  <si>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</si>
  <si>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</si>
  <si>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</si>
  <si>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</si>
  <si>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</si>
  <si>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</si>
  <si>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</si>
  <si>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</si>
  <si>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</si>
  <si>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</si>
  <si>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</si>
  <si>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</si>
  <si>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</si>
  <si>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</si>
  <si>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</si>
  <si>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</si>
  <si>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</si>
  <si>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</si>
  <si>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</si>
  <si>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</si>
  <si>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</si>
  <si>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</si>
  <si>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</si>
  <si>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</si>
  <si>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</si>
  <si>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</si>
  <si>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</si>
  <si>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</si>
  <si>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</si>
  <si>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</si>
  <si>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</si>
  <si>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</si>
  <si>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</si>
  <si>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</si>
  <si>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</si>
  <si>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</si>
  <si>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</si>
  <si>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</si>
  <si>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</si>
  <si>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</si>
  <si>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</si>
  <si>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</si>
  <si>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</si>
  <si>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</si>
  <si>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</si>
  <si>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</si>
  <si>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</si>
  <si>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</si>
  <si>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</si>
  <si>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</si>
  <si>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</si>
  <si>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</si>
  <si>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</si>
  <si>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</si>
  <si>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</si>
  <si>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</si>
  <si>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</si>
  <si>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</si>
  <si>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</si>
  <si>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</si>
  <si>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</si>
  <si>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</si>
  <si>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</si>
  <si>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</si>
  <si>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</si>
  <si>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</si>
  <si>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</si>
  <si>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</si>
  <si>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</si>
  <si>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</si>
  <si>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</si>
  <si>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</si>
  <si>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</si>
  <si>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</si>
  <si>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</si>
  <si>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</si>
  <si>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</si>
  <si>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</si>
  <si>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</si>
  <si>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</si>
  <si>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</si>
  <si>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</si>
  <si>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</si>
  <si>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</si>
  <si>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</si>
  <si>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</si>
  <si>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</si>
  <si>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</si>
  <si>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</si>
  <si>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</si>
  <si>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</si>
  <si>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</si>
  <si>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</si>
  <si>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</si>
  <si>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</si>
  <si>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</si>
  <si>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</si>
  <si>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</si>
  <si>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</si>
  <si>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</si>
  <si>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</si>
  <si>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</si>
  <si>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</si>
  <si>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</si>
  <si>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</si>
  <si>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</si>
  <si>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</si>
  <si>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</si>
  <si>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</si>
  <si>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</si>
  <si>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</si>
  <si>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</si>
  <si>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</si>
  <si>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</si>
  <si>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</si>
  <si>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</si>
  <si>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</si>
  <si>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</si>
  <si>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</si>
  <si>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</si>
  <si>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</si>
  <si>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</si>
  <si>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</si>
  <si>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</si>
  <si>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</si>
  <si>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</si>
  <si>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</si>
  <si>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</si>
  <si>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</si>
  <si>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</si>
  <si>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</si>
  <si>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</si>
  <si>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</si>
  <si>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</si>
  <si>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</si>
  <si>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</si>
  <si>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</si>
  <si>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</si>
  <si>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</si>
  <si>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</si>
  <si>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</si>
  <si>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</si>
  <si>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</si>
  <si>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</si>
  <si>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</si>
  <si>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</si>
  <si>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</si>
  <si>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</si>
  <si>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</si>
  <si>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</si>
  <si>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</si>
  <si>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</si>
  <si>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</si>
  <si>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</si>
  <si>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</si>
  <si>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</si>
  <si>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</si>
  <si>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</si>
  <si>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</si>
  <si>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</si>
  <si>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</si>
  <si>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</si>
  <si>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</si>
  <si>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</si>
  <si>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</si>
  <si>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</si>
  <si>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</si>
  <si>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</si>
  <si>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</si>
  <si>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</si>
  <si>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</si>
  <si>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</si>
  <si>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</si>
  <si>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</si>
  <si>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</si>
  <si>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</si>
  <si>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</si>
  <si>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</si>
  <si>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</si>
  <si>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</si>
  <si>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</si>
  <si>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</si>
  <si>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</si>
  <si>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</si>
  <si>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</si>
  <si>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</si>
  <si>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</si>
  <si>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</si>
  <si>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</si>
  <si>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</si>
  <si>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</si>
  <si>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</si>
  <si>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</si>
  <si>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</si>
  <si>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</si>
  <si>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</si>
  <si>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</si>
  <si>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</si>
  <si>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</si>
  <si>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</si>
  <si>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</si>
  <si>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</si>
  <si>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</si>
  <si>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</si>
  <si>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</si>
  <si>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</si>
  <si>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</si>
  <si>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</si>
  <si>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</si>
  <si>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</si>
  <si>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</si>
  <si>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</si>
  <si>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</si>
  <si>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</si>
  <si>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</si>
  <si>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</si>
  <si>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</si>
  <si>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</si>
  <si>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</si>
  <si>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</si>
  <si>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</si>
  <si>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</si>
  <si>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</si>
  <si>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</si>
  <si>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</si>
  <si>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</si>
  <si>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</si>
  <si>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</si>
  <si>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</si>
  <si>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</si>
  <si>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</si>
  <si>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</si>
  <si>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</si>
  <si>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</si>
  <si>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</si>
  <si>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</si>
  <si>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</si>
  <si>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</si>
  <si>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</si>
  <si>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</si>
  <si>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</si>
  <si>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</si>
  <si>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</si>
  <si>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</si>
  <si>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</si>
  <si>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</si>
  <si>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</si>
  <si>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</si>
  <si>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</si>
  <si>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</si>
  <si>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</si>
  <si>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</si>
  <si>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</si>
  <si>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</si>
  <si>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</si>
  <si>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</si>
  <si>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</si>
  <si>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</si>
  <si>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</si>
  <si>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</si>
  <si>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</si>
  <si>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</si>
  <si>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</si>
  <si>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</si>
  <si>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</si>
  <si>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</si>
  <si>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</si>
  <si>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</si>
  <si>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</si>
  <si>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</si>
  <si>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</si>
  <si>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</si>
  <si>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</si>
  <si>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</si>
  <si>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</si>
  <si>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</si>
  <si>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</si>
  <si>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</si>
  <si>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</si>
  <si>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</si>
  <si>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</si>
  <si>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</si>
  <si>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</si>
  <si>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</si>
  <si>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</si>
  <si>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</si>
  <si>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</si>
  <si>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</si>
  <si>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</si>
  <si>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</si>
  <si>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</si>
  <si>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</si>
  <si>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</si>
  <si>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</si>
  <si>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</si>
  <si>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</si>
  <si>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</si>
  <si>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</si>
  <si>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</si>
  <si>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</si>
  <si>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</si>
  <si>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</si>
  <si>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</si>
  <si>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</si>
  <si>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</si>
  <si>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</si>
  <si>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</si>
  <si>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</si>
  <si>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</si>
  <si>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</si>
  <si>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</si>
  <si>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</si>
  <si>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</si>
  <si>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</si>
  <si>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</si>
  <si>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</si>
  <si>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</si>
  <si>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</si>
  <si>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</si>
  <si>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</si>
  <si>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</si>
  <si>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</si>
  <si>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</si>
  <si>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</si>
  <si>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</si>
  <si>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</si>
  <si>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</si>
  <si>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</si>
  <si>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</si>
  <si>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</si>
  <si>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</si>
  <si>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</si>
  <si>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</si>
  <si>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</si>
  <si>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</si>
  <si>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</si>
  <si>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</si>
  <si>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</si>
  <si>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</si>
  <si>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</si>
  <si>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</si>
  <si>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</si>
  <si>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</si>
  <si>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</si>
  <si>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</si>
  <si>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</si>
  <si>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</si>
  <si>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</si>
  <si>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</si>
  <si>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</si>
  <si>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</si>
  <si>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</si>
  <si>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</si>
  <si>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</si>
  <si>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</si>
  <si>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</si>
  <si>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</si>
  <si>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</si>
  <si>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</si>
  <si>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</si>
  <si>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</si>
  <si>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</si>
  <si>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</si>
  <si>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</si>
  <si>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</si>
  <si>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</si>
  <si>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</si>
  <si>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</si>
  <si>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</si>
  <si>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</si>
  <si>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</si>
  <si>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</si>
  <si>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</si>
  <si>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</si>
  <si>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</si>
  <si>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</si>
  <si>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</si>
  <si>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</si>
  <si>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</si>
  <si>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</si>
  <si>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</si>
  <si>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</si>
  <si>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</si>
  <si>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</si>
  <si>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</si>
  <si>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</si>
  <si>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</si>
  <si>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</si>
  <si>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</si>
  <si>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</si>
  <si>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</si>
  <si>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</si>
  <si>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</si>
  <si>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</si>
  <si>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</si>
  <si>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</si>
  <si>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</si>
  <si>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</si>
  <si>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</si>
  <si>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</si>
  <si>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</si>
  <si>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</si>
  <si>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</si>
  <si>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</si>
  <si>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</si>
  <si>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</si>
  <si>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</si>
  <si>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</si>
  <si>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</si>
  <si>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</si>
  <si>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</si>
  <si>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</si>
  <si>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</si>
  <si>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</si>
  <si>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</si>
  <si>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</si>
  <si>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</si>
  <si>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</si>
  <si>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</si>
  <si>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</si>
  <si>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</si>
  <si>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</si>
  <si>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</si>
  <si>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</si>
  <si>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</si>
  <si>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</si>
  <si>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</si>
  <si>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</si>
  <si>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</si>
  <si>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</si>
  <si>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</si>
  <si>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</si>
  <si>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</si>
  <si>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</si>
  <si>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</si>
  <si>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</si>
  <si>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</si>
  <si>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</si>
  <si>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</si>
  <si>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</si>
  <si>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</si>
  <si>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</si>
  <si>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</si>
  <si>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</si>
  <si>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</si>
  <si>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</si>
  <si>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</si>
  <si>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</si>
  <si>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</si>
  <si>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</si>
  <si>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</si>
  <si>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</si>
  <si>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</si>
  <si>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</si>
  <si>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</si>
  <si>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</si>
  <si>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</si>
  <si>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</si>
  <si>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</si>
  <si>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</si>
  <si>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</si>
  <si>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</si>
  <si>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</si>
  <si>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</si>
  <si>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</si>
  <si>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</si>
  <si>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</si>
  <si>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</si>
  <si>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</si>
  <si>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</si>
  <si>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</si>
  <si>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</si>
  <si>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</si>
  <si>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</si>
  <si>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</si>
  <si>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</si>
  <si>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</si>
  <si>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</si>
  <si>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</si>
  <si>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</si>
  <si>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</si>
  <si>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</si>
  <si>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</si>
  <si>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</si>
  <si>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</si>
  <si>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</si>
  <si>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</si>
  <si>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</si>
  <si>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</si>
  <si>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</si>
  <si>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</si>
  <si>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</si>
  <si>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</si>
  <si>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</si>
  <si>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</si>
  <si>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</si>
  <si>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</si>
  <si>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</si>
  <si>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</si>
  <si>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</si>
  <si>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</si>
  <si>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</si>
  <si>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</si>
  <si>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</si>
  <si>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</si>
  <si>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</si>
  <si>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</si>
  <si>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</si>
  <si>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</si>
  <si>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</si>
  <si>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</si>
  <si>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</si>
  <si>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</si>
  <si>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</si>
  <si>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</si>
  <si>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</si>
  <si>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</si>
  <si>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</si>
  <si>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</si>
  <si>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</si>
  <si>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</si>
  <si>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</si>
  <si>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</si>
  <si>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</si>
  <si>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</si>
  <si>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</si>
  <si>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</si>
  <si>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</si>
  <si>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</si>
  <si>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</si>
  <si>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</si>
  <si>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</si>
  <si>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</si>
  <si>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</si>
  <si>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</si>
  <si>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</si>
  <si>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</si>
  <si>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</si>
  <si>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</si>
  <si>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</si>
  <si>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</si>
  <si>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</si>
  <si>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</si>
  <si>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</si>
  <si>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</si>
  <si>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</si>
  <si>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</si>
  <si>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</si>
  <si>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</si>
  <si>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</si>
  <si>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</si>
  <si>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</si>
  <si>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</si>
  <si>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</si>
  <si>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</si>
  <si>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</si>
  <si>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</si>
  <si>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</si>
  <si>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</si>
  <si>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</si>
  <si>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</si>
  <si>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</si>
  <si>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</si>
  <si>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</si>
  <si>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</si>
  <si>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</si>
  <si>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</si>
  <si>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</si>
  <si>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</si>
  <si>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</si>
  <si>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</si>
  <si>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</si>
  <si>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</si>
  <si>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</si>
  <si>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</si>
  <si>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</si>
  <si>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</si>
  <si>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</si>
  <si>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</si>
  <si>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</si>
  <si>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</si>
  <si>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</si>
  <si>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</si>
  <si>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</si>
  <si>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</si>
  <si>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</si>
  <si>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</si>
  <si>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</si>
  <si>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</si>
  <si>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</si>
  <si>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</si>
  <si>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</si>
  <si>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</si>
  <si>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</si>
  <si>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</si>
  <si>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</si>
  <si>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</si>
  <si>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</si>
  <si>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</si>
  <si>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</si>
  <si>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</si>
  <si>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</si>
  <si>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</si>
  <si>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</si>
  <si>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</si>
  <si>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</si>
  <si>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</si>
  <si>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</si>
  <si>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</si>
  <si>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</si>
  <si>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</si>
  <si>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</si>
  <si>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</si>
  <si>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</si>
  <si>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</si>
  <si>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</si>
  <si>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</si>
  <si>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</si>
  <si>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</si>
  <si>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</si>
  <si>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</si>
  <si>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</si>
  <si>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</si>
  <si>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</si>
  <si>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</si>
  <si>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</si>
  <si>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</si>
  <si>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</si>
  <si>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</si>
  <si>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</si>
  <si>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</si>
  <si>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</si>
  <si>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</si>
  <si>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</si>
  <si>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</si>
  <si>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</si>
  <si>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</si>
  <si>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</si>
  <si>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</si>
  <si>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</si>
  <si>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</si>
  <si>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</si>
  <si>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</si>
  <si>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</si>
  <si>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</si>
  <si>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</si>
  <si>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</si>
  <si>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</si>
  <si>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</si>
  <si>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</si>
  <si>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</si>
  <si>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</si>
  <si>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</si>
  <si>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</si>
  <si>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</si>
  <si>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</si>
  <si>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</si>
  <si>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</si>
  <si>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</si>
  <si>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</si>
  <si>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</si>
  <si>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</si>
  <si>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</si>
  <si>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</si>
  <si>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</si>
  <si>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</si>
  <si>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</si>
  <si>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</si>
  <si>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</si>
  <si>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</si>
  <si>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</si>
  <si>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</si>
  <si>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</si>
  <si>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</si>
  <si>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</si>
  <si>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</si>
  <si>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</si>
  <si>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</si>
  <si>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</si>
  <si>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</si>
  <si>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</si>
  <si>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</si>
  <si>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</si>
  <si>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</si>
  <si>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</si>
  <si>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</si>
  <si>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</si>
  <si>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</si>
  <si>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</si>
  <si>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</si>
  <si>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</si>
  <si>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</si>
  <si>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</si>
  <si>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</si>
  <si>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</si>
  <si>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</si>
  <si>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</si>
  <si>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</si>
  <si>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</si>
  <si>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</si>
  <si>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</si>
  <si>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</si>
  <si>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</si>
  <si>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</si>
  <si>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</si>
  <si>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</si>
  <si>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</si>
  <si>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</si>
  <si>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</si>
  <si>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</si>
  <si>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</si>
  <si>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</si>
  <si>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</si>
  <si>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</si>
  <si>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</si>
  <si>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</si>
  <si>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</si>
  <si>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</si>
  <si>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</si>
  <si>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</si>
  <si>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</si>
  <si>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</si>
  <si>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</si>
  <si>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</si>
  <si>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</si>
  <si>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</si>
  <si>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</si>
  <si>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</si>
  <si>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</si>
  <si>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</si>
  <si>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</si>
  <si>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</si>
  <si>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</si>
  <si>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</si>
  <si>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</si>
  <si>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</si>
  <si>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</si>
  <si>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</si>
  <si>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</si>
  <si>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</si>
  <si>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</si>
  <si>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</si>
  <si>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</si>
  <si>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</si>
  <si>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</si>
  <si>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</si>
  <si>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</si>
  <si>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</si>
  <si>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</si>
  <si>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</si>
  <si>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</si>
  <si>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</si>
  <si>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</si>
  <si>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</si>
  <si>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</si>
  <si>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</si>
  <si>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</si>
  <si>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</si>
  <si>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</si>
  <si>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</si>
  <si>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</si>
  <si>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</si>
  <si>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</si>
  <si>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</si>
  <si>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</si>
  <si>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</si>
  <si>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</si>
  <si>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</si>
  <si>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</si>
  <si>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</si>
  <si>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</si>
  <si>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</si>
  <si>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</si>
  <si>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</si>
  <si>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</si>
  <si>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</si>
  <si>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</si>
  <si>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</si>
  <si>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</si>
  <si>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</si>
  <si>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</si>
  <si>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</si>
  <si>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</si>
  <si>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</si>
  <si>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</si>
  <si>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</si>
  <si>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</si>
  <si>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</si>
  <si>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</si>
  <si>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</si>
  <si>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</si>
  <si>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</si>
  <si>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</si>
  <si>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</si>
  <si>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</si>
  <si>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</si>
  <si>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</si>
  <si>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</si>
  <si>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</si>
  <si>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</si>
  <si>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</si>
  <si>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</si>
  <si>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</si>
  <si>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</si>
  <si>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</si>
  <si>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</si>
  <si>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</si>
  <si>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</si>
  <si>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</si>
  <si>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</si>
  <si>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</si>
  <si>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</si>
  <si>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</si>
  <si>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</si>
  <si>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</si>
  <si>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</si>
  <si>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</si>
  <si>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</si>
  <si>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</si>
  <si>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</si>
  <si>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</si>
  <si>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</si>
  <si>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</si>
  <si>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</si>
  <si>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</si>
  <si>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</si>
  <si>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</si>
  <si>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</si>
  <si>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</si>
  <si>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</si>
  <si>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</si>
  <si>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</si>
  <si>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</si>
  <si>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</si>
  <si>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</si>
  <si>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</si>
  <si>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</si>
  <si>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</si>
  <si>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</si>
  <si>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</si>
  <si>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</si>
  <si>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</si>
  <si>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</si>
  <si>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</si>
  <si>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</si>
  <si>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</si>
  <si>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</si>
  <si>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</si>
  <si>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</si>
  <si>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</si>
  <si>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</si>
  <si>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</si>
  <si>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</si>
  <si>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</si>
  <si>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</si>
  <si>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</si>
  <si>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</si>
  <si>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</si>
  <si>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</si>
  <si>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</si>
  <si>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</si>
  <si>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</si>
  <si>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</si>
  <si>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</si>
  <si>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</si>
  <si>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</si>
  <si>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</si>
  <si>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</si>
  <si>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</si>
  <si>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</si>
  <si>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</si>
  <si>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</si>
  <si>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</si>
  <si>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</si>
  <si>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</si>
  <si>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</si>
  <si>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</si>
  <si>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</si>
  <si>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</si>
  <si>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</si>
  <si>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</si>
  <si>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</si>
  <si>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</si>
  <si>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</si>
  <si>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</si>
  <si>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</si>
  <si>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</si>
  <si>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</si>
  <si>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</si>
  <si>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</si>
  <si>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</si>
  <si>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</si>
  <si>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</si>
  <si>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</si>
  <si>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</si>
  <si>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</si>
  <si>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</si>
  <si>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</si>
  <si>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</si>
  <si>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</si>
  <si>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</si>
  <si>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</si>
  <si>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</si>
  <si>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</si>
  <si>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</si>
  <si>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</si>
  <si>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</si>
  <si>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</si>
  <si>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</si>
  <si>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</si>
  <si>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</si>
  <si>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</si>
  <si>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</si>
  <si>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</si>
  <si>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</si>
  <si>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</si>
  <si>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</si>
  <si>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</si>
  <si>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</si>
  <si>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</si>
  <si>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</si>
  <si>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</si>
  <si>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</si>
  <si>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</si>
  <si>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</si>
  <si>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</si>
  <si>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</si>
  <si>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</si>
  <si>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</si>
  <si>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</si>
  <si>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</si>
  <si>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</si>
  <si>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</si>
  <si>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</si>
  <si>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</si>
  <si>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</si>
  <si>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</si>
  <si>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</si>
  <si>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</si>
  <si>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</si>
  <si>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</si>
  <si>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</si>
  <si>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</si>
  <si>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</si>
  <si>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</si>
  <si>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</si>
  <si>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</si>
  <si>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</si>
  <si>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</si>
  <si>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</si>
  <si>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</si>
  <si>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</si>
  <si>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</si>
  <si>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</si>
  <si>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</si>
  <si>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</si>
  <si>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</si>
  <si>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</si>
  <si>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</si>
  <si>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</si>
  <si>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</si>
  <si>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</si>
  <si>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</si>
  <si>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</si>
  <si>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</si>
  <si>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</si>
  <si>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</si>
  <si>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</si>
  <si>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</si>
  <si>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</si>
  <si>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</si>
  <si>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</si>
  <si>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</si>
  <si>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</si>
  <si>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</si>
  <si>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</si>
  <si>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</si>
  <si>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</si>
  <si>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</si>
  <si>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</si>
  <si>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</si>
  <si>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</si>
  <si>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</si>
  <si>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</si>
  <si>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</si>
  <si>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</si>
  <si>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</si>
  <si>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</si>
  <si>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</si>
  <si>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</si>
  <si>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</si>
  <si>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</si>
  <si>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</si>
  <si>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</si>
  <si>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</si>
  <si>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</si>
  <si>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</si>
  <si>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</si>
  <si>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</si>
  <si>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</si>
  <si>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</si>
  <si>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</si>
  <si>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</si>
  <si>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</si>
  <si>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</si>
  <si>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</si>
  <si>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</si>
  <si>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</si>
  <si>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</si>
  <si>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</si>
  <si>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</si>
  <si>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</si>
  <si>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</si>
  <si>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</si>
  <si>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</si>
  <si>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</si>
  <si>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</si>
  <si>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</si>
  <si>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</si>
  <si>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</si>
  <si>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</si>
  <si>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</si>
  <si>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</si>
  <si>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</si>
  <si>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</si>
  <si>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</si>
  <si>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</si>
  <si>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</si>
  <si>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</si>
  <si>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</si>
  <si>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</si>
  <si>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</si>
  <si>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</si>
  <si>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</si>
  <si>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</si>
  <si>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</si>
  <si>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</si>
  <si>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</si>
  <si>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</si>
  <si>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</si>
  <si>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</si>
  <si>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</si>
  <si>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</si>
  <si>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</si>
  <si>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</si>
  <si>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</si>
  <si>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</si>
  <si>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</si>
  <si>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</si>
  <si>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</si>
  <si>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</si>
  <si>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</si>
  <si>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</si>
  <si>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</si>
  <si>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</si>
  <si>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</si>
  <si>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</si>
  <si>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</si>
  <si>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</si>
  <si>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</si>
  <si>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</si>
  <si>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</si>
  <si>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</si>
  <si>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</si>
  <si>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</si>
  <si>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</si>
  <si>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</si>
  <si>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</si>
  <si>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</si>
  <si>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</si>
  <si>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</si>
  <si>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</si>
  <si>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</si>
  <si>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</si>
  <si>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</si>
  <si>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</si>
  <si>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</si>
  <si>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</si>
  <si>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</si>
  <si>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</si>
  <si>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</si>
  <si>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</si>
  <si>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</si>
  <si>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</si>
  <si>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</si>
  <si>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</si>
  <si>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</si>
  <si>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</si>
  <si>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</si>
  <si>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</si>
  <si>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</si>
  <si>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</si>
  <si>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</si>
  <si>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</si>
  <si>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</si>
  <si>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</si>
  <si>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</si>
  <si>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</si>
  <si>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</si>
  <si>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</si>
  <si>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</si>
  <si>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</si>
  <si>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</si>
  <si>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</si>
  <si>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</si>
  <si>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</si>
  <si>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</si>
  <si>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</si>
  <si>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</si>
  <si>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</si>
  <si>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</si>
  <si>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</si>
  <si>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</si>
  <si>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</si>
  <si>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</si>
  <si>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</si>
  <si>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</si>
  <si>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</si>
  <si>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</si>
  <si>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</si>
  <si>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</si>
  <si>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</si>
  <si>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</si>
  <si>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</si>
  <si>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</si>
  <si>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</si>
  <si>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</si>
  <si>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</si>
  <si>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</si>
  <si>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</si>
  <si>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</si>
  <si>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</si>
  <si>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</si>
  <si>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</si>
  <si>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</si>
  <si>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</si>
  <si>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</si>
  <si>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</si>
  <si>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</si>
  <si>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</si>
  <si>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</si>
  <si>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</si>
  <si>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</si>
  <si>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</si>
  <si>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</si>
  <si>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</si>
  <si>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</si>
  <si>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</si>
  <si>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</si>
  <si>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</si>
  <si>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</si>
  <si>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</si>
  <si>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</si>
  <si>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</si>
  <si>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</si>
  <si>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</si>
  <si>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</si>
  <si>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</si>
  <si>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</si>
  <si>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</si>
  <si>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</si>
  <si>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</si>
  <si>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</si>
  <si>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</si>
  <si>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</si>
  <si>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</si>
  <si>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</si>
  <si>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</si>
  <si>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</si>
  <si>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</si>
  <si>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</si>
  <si>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</si>
  <si>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</si>
  <si>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</si>
  <si>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</si>
  <si>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</si>
  <si>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</si>
  <si>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</si>
  <si>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</si>
  <si>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</si>
  <si>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</si>
  <si>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</si>
  <si>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</si>
  <si>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</si>
  <si>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</si>
  <si>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</si>
  <si>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</si>
  <si>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</si>
  <si>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</si>
  <si>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</si>
  <si>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</si>
  <si>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</si>
  <si>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</si>
  <si>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</si>
  <si>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</si>
  <si>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</si>
  <si>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</si>
  <si>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</si>
  <si>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</si>
  <si>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</si>
  <si>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</si>
  <si>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</si>
  <si>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</si>
  <si>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</si>
  <si>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</si>
  <si>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</si>
  <si>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</si>
  <si>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</si>
  <si>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</si>
  <si>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</si>
  <si>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</si>
  <si>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</si>
  <si>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</si>
  <si>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</si>
  <si>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</si>
  <si>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</si>
  <si>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</si>
  <si>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</si>
  <si>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</si>
  <si>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</si>
  <si>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</si>
  <si>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</si>
  <si>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</si>
  <si>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</si>
  <si>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</si>
  <si>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</si>
  <si>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</si>
  <si>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</si>
  <si>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</si>
  <si>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</si>
  <si>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</si>
  <si>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</si>
  <si>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</si>
  <si>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</si>
  <si>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</si>
  <si>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</si>
  <si>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</si>
  <si>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</si>
  <si>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</si>
  <si>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</si>
  <si>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</si>
  <si>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</si>
  <si>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</si>
  <si>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</si>
  <si>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</si>
  <si>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</si>
  <si>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</si>
  <si>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</si>
  <si>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</si>
  <si>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</si>
  <si>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</si>
  <si>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</si>
  <si>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</si>
  <si>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</si>
  <si>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</si>
  <si>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</si>
  <si>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</si>
  <si>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</si>
  <si>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</si>
  <si>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</si>
  <si>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</si>
  <si>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</si>
  <si>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</si>
  <si>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</si>
  <si>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</si>
  <si>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</si>
  <si>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</si>
  <si>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</si>
  <si>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</si>
  <si>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</si>
  <si>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</si>
  <si>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</si>
  <si>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</si>
  <si>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</si>
  <si>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</si>
  <si>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</si>
  <si>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</si>
  <si>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</si>
  <si>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</si>
  <si>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</si>
  <si>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</si>
  <si>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</si>
  <si>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</si>
  <si>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</si>
  <si>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</si>
  <si>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</si>
  <si>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</si>
  <si>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</si>
  <si>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</si>
  <si>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</si>
  <si>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</si>
  <si>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</si>
  <si>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</si>
  <si>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</si>
  <si>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</si>
  <si>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</si>
  <si>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</si>
  <si>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</si>
  <si>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</si>
  <si>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</si>
  <si>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</si>
  <si>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</si>
  <si>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</si>
  <si>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</si>
  <si>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</si>
  <si>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</si>
  <si>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</si>
  <si>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</si>
  <si>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</si>
  <si>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</si>
  <si>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</si>
  <si>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</si>
  <si>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</si>
  <si>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</si>
  <si>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</si>
  <si>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</si>
  <si>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</si>
  <si>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</si>
  <si>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</si>
  <si>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</si>
  <si>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</si>
  <si>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</si>
  <si>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</si>
  <si>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</si>
  <si>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</si>
  <si>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</si>
  <si>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</si>
  <si>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</si>
  <si>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</si>
  <si>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</si>
  <si>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</si>
  <si>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</si>
  <si>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</si>
  <si>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</si>
  <si>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</si>
  <si>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</si>
  <si>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</si>
  <si>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</si>
  <si>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</si>
  <si>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</si>
  <si>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</si>
  <si>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</si>
  <si>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</si>
  <si>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</si>
  <si>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</si>
  <si>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</si>
  <si>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</si>
  <si>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</si>
  <si>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</si>
  <si>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</si>
  <si>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</si>
  <si>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</si>
  <si>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</si>
  <si>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</si>
  <si>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</si>
  <si>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</si>
  <si>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</si>
  <si>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</si>
  <si>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</si>
  <si>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</si>
  <si>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</si>
  <si>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</si>
  <si>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</si>
  <si>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</si>
  <si>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</si>
  <si>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</si>
  <si>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</si>
  <si>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</si>
  <si>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</si>
  <si>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</si>
  <si>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</si>
  <si>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</si>
  <si>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</si>
  <si>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</si>
  <si>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</si>
  <si>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</si>
  <si>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</si>
  <si>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</si>
  <si>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</si>
  <si>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</si>
  <si>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</si>
  <si>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</si>
  <si>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</si>
  <si>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</si>
  <si>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</si>
  <si>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</si>
  <si>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</si>
  <si>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</si>
  <si>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</si>
  <si>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</si>
  <si>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</si>
  <si>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</si>
  <si>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</si>
  <si>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</si>
  <si>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</si>
  <si>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</si>
  <si>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</si>
  <si>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</si>
  <si>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</si>
  <si>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</si>
  <si>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</si>
  <si>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</si>
  <si>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</si>
  <si>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</si>
  <si>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</si>
  <si>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</si>
  <si>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</si>
  <si>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</si>
  <si>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</si>
  <si>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</si>
  <si>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</si>
  <si>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</si>
  <si>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</si>
  <si>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</si>
  <si>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</si>
  <si>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</si>
  <si>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</si>
  <si>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</si>
  <si>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</si>
  <si>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</si>
  <si>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</si>
  <si>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</si>
  <si>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</si>
  <si>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</si>
  <si>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</si>
  <si>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</si>
  <si>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</si>
  <si>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</si>
  <si>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</si>
  <si>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</si>
  <si>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</si>
  <si>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</si>
  <si>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</si>
  <si>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</si>
  <si>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</si>
  <si>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</si>
  <si>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</si>
  <si>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</si>
  <si>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</si>
  <si>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</si>
  <si>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</si>
  <si>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</si>
  <si>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</si>
  <si>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</si>
  <si>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</si>
  <si>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</si>
  <si>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</si>
  <si>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</si>
  <si>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</si>
  <si>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</si>
  <si>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</si>
  <si>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</si>
  <si>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</si>
  <si>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</si>
  <si>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</si>
  <si>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</si>
  <si>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</si>
  <si>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</si>
  <si>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</si>
  <si>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</si>
  <si>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</si>
  <si>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</si>
  <si>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</si>
  <si>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</si>
  <si>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</si>
  <si>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</si>
  <si>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</si>
  <si>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</si>
  <si>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</si>
  <si>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</si>
  <si>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</si>
  <si>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</si>
  <si>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</si>
  <si>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</si>
  <si>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</si>
  <si>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</si>
  <si>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</si>
  <si>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</si>
  <si>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</si>
  <si>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</si>
  <si>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</si>
  <si>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</si>
  <si>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</si>
  <si>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</si>
  <si>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</si>
  <si>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</si>
  <si>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</si>
  <si>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</si>
  <si>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</si>
  <si>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</si>
  <si>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</si>
  <si>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</si>
  <si>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</si>
  <si>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</si>
  <si>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</si>
  <si>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</si>
  <si>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</si>
  <si>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</si>
  <si>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</si>
  <si>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</si>
  <si>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</si>
  <si>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</si>
  <si>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</si>
  <si>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</si>
  <si>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</si>
  <si>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</si>
  <si>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</si>
  <si>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</si>
  <si>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</si>
  <si>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</si>
  <si>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</si>
  <si>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</si>
  <si>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</si>
  <si>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</si>
  <si>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</si>
  <si>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</si>
  <si>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</si>
  <si>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</si>
  <si>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</si>
  <si>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</si>
  <si>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</si>
  <si>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</si>
  <si>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</si>
  <si>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</si>
  <si>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</si>
  <si>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</si>
  <si>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</si>
  <si>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</si>
  <si>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</si>
  <si>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</si>
  <si>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</si>
  <si>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</si>
  <si>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</si>
  <si>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</si>
  <si>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</si>
  <si>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</si>
  <si>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</si>
  <si>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</si>
  <si>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</si>
  <si>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</si>
  <si>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</si>
  <si>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</si>
  <si>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</si>
  <si>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</si>
  <si>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</si>
  <si>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</si>
  <si>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</si>
  <si>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</si>
  <si>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</si>
  <si>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</si>
  <si>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</si>
  <si>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</si>
  <si>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</si>
  <si>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</si>
  <si>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</si>
  <si>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</si>
  <si>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</si>
  <si>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</si>
  <si>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</si>
  <si>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</si>
  <si>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</si>
  <si>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</si>
  <si>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</si>
  <si>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</si>
  <si>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</si>
  <si>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</si>
  <si>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</si>
  <si>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</si>
  <si>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</si>
  <si>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</si>
  <si>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</si>
  <si>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</si>
  <si>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</si>
  <si>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</si>
  <si>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</si>
  <si>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</si>
  <si>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</si>
  <si>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</si>
  <si>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</si>
  <si>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</si>
  <si>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</si>
  <si>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</si>
  <si>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</si>
  <si>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</si>
  <si>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</si>
  <si>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</si>
  <si>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</si>
  <si>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</si>
  <si>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</si>
  <si>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</si>
  <si>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</si>
  <si>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</si>
  <si>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</si>
  <si>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</si>
  <si>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</si>
  <si>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</si>
  <si>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</si>
  <si>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</si>
  <si>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</si>
  <si>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</si>
  <si>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</si>
  <si>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</si>
  <si>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</si>
  <si>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</si>
  <si>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</si>
  <si>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</si>
  <si>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</si>
  <si>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</si>
  <si>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</si>
  <si>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</si>
  <si>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</si>
  <si>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</si>
  <si>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</si>
  <si>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</si>
  <si>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</si>
  <si>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</si>
  <si>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</si>
  <si>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</si>
  <si>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</si>
  <si>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</si>
  <si>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</si>
  <si>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</si>
  <si>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</si>
  <si>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</si>
  <si>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</si>
  <si>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</si>
  <si>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</si>
  <si>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</si>
  <si>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</si>
  <si>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</si>
  <si>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</si>
  <si>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</si>
  <si>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</si>
  <si>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</si>
  <si>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</si>
  <si>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</si>
  <si>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</si>
  <si>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</si>
  <si>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</si>
  <si>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</si>
  <si>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</si>
  <si>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</si>
  <si>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</si>
  <si>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</si>
  <si>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</si>
  <si>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</si>
  <si>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</si>
  <si>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</si>
  <si>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</si>
  <si>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</si>
  <si>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</si>
  <si>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</si>
  <si>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</si>
  <si>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</si>
  <si>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</si>
  <si>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</si>
  <si>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</si>
  <si>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</si>
  <si>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</si>
  <si>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</si>
  <si>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</si>
  <si>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</si>
  <si>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</si>
  <si>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</si>
  <si>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</si>
  <si>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</si>
  <si>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</si>
  <si>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</si>
  <si>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</si>
  <si>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</si>
  <si>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</si>
  <si>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</si>
  <si>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</si>
  <si>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</si>
  <si>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</si>
  <si>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</si>
  <si>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</si>
  <si>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</si>
  <si>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</si>
  <si>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</si>
  <si>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</si>
  <si>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</si>
  <si>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</si>
  <si>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</si>
  <si>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</si>
  <si>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</si>
  <si>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</si>
  <si>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</si>
  <si>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</si>
  <si>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</si>
  <si>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</si>
  <si>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</si>
  <si>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</si>
  <si>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</si>
  <si>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</si>
  <si>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</si>
  <si>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</si>
  <si>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</si>
  <si>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</si>
  <si>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</si>
  <si>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</si>
  <si>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</si>
  <si>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</si>
  <si>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</si>
  <si>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</si>
  <si>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</si>
  <si>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</si>
  <si>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</si>
  <si>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</si>
  <si>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</si>
  <si>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</si>
  <si>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</si>
  <si>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</si>
  <si>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</si>
  <si>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</si>
  <si>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</si>
  <si>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</si>
  <si>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</si>
  <si>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</si>
  <si>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</si>
  <si>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</si>
  <si>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</si>
  <si>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</si>
  <si>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</si>
  <si>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</si>
  <si>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</si>
  <si>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</si>
  <si>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</si>
  <si>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</si>
  <si>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</si>
  <si>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</si>
  <si>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</si>
  <si>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</si>
  <si>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</si>
  <si>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</si>
  <si>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</si>
  <si>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</si>
  <si>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</si>
  <si>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</si>
  <si>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</si>
  <si>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</si>
  <si>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</si>
  <si>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</si>
  <si>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</si>
  <si>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</si>
  <si>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</si>
  <si>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</si>
  <si>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</si>
  <si>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</si>
  <si>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</si>
  <si>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</si>
  <si>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</si>
  <si>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</si>
  <si>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</si>
  <si>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</si>
  <si>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</si>
  <si>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</si>
  <si>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</si>
  <si>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</si>
  <si>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</si>
  <si>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</si>
  <si>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</si>
  <si>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</si>
  <si>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</si>
  <si>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</si>
  <si>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</si>
  <si>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</si>
  <si>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</si>
  <si>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</si>
  <si>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</si>
  <si>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</si>
  <si>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</si>
  <si>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</si>
  <si>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</si>
  <si>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</si>
  <si>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</si>
  <si>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</si>
  <si>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</si>
  <si>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</si>
  <si>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</si>
  <si>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</si>
  <si>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</si>
  <si>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</si>
  <si>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</si>
  <si>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</si>
  <si>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</si>
  <si>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</si>
  <si>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</si>
  <si>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</si>
  <si>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</si>
  <si>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</si>
  <si>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</si>
  <si>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</si>
  <si>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</si>
  <si>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</si>
  <si>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</si>
  <si>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</si>
  <si>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</si>
  <si>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</si>
  <si>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</si>
  <si>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</si>
  <si>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</si>
  <si>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</si>
  <si>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</si>
  <si>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</si>
  <si>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</si>
  <si>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</si>
  <si>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</si>
  <si>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</si>
  <si>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</si>
  <si>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</si>
  <si>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</si>
  <si>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</si>
  <si>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</si>
  <si>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</si>
  <si>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</si>
  <si>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</si>
  <si>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</si>
  <si>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</si>
  <si>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</si>
  <si>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</si>
  <si>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</si>
  <si>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</si>
  <si>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</si>
  <si>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</si>
  <si>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</si>
  <si>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</si>
  <si>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</si>
  <si>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</si>
  <si>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</si>
  <si>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</si>
  <si>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</si>
  <si>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</si>
  <si>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</si>
  <si>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</si>
  <si>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</si>
  <si>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</si>
  <si>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</si>
  <si>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</si>
  <si>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</si>
  <si>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</si>
  <si>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</si>
  <si>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</si>
  <si>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</si>
  <si>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</si>
  <si>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</si>
  <si>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</si>
  <si>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</si>
  <si>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</si>
  <si>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</si>
  <si>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</si>
  <si>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</si>
  <si>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</si>
  <si>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</si>
  <si>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</si>
  <si>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</si>
  <si>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</si>
  <si>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</si>
  <si>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</si>
  <si>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</si>
  <si>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</si>
  <si>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</si>
  <si>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</si>
  <si>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</si>
  <si>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</si>
  <si>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</si>
  <si>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</si>
  <si>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</si>
  <si>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</si>
  <si>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</si>
  <si>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</si>
  <si>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</si>
  <si>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</si>
  <si>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</si>
  <si>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</si>
  <si>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</si>
  <si>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</si>
  <si>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</si>
  <si>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</si>
  <si>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</si>
  <si>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</si>
  <si>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</si>
  <si>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</si>
  <si>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</si>
  <si>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</si>
  <si>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</si>
  <si>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</si>
  <si>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</si>
  <si>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</si>
  <si>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</si>
  <si>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</si>
  <si>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</si>
  <si>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</si>
  <si>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</si>
  <si>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</si>
  <si>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</si>
  <si>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</si>
  <si>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</si>
  <si>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</si>
  <si>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</si>
  <si>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</si>
  <si>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</si>
  <si>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</si>
  <si>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</si>
  <si>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</si>
  <si>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</si>
  <si>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</si>
  <si>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</si>
  <si>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</si>
  <si>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</si>
  <si>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</si>
  <si>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</si>
  <si>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</si>
  <si>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</si>
  <si>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</si>
  <si>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</si>
  <si>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</si>
  <si>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</si>
  <si>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</si>
  <si>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</si>
  <si>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</si>
  <si>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</si>
  <si>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</si>
  <si>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</si>
  <si>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</si>
  <si>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</si>
  <si>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</si>
  <si>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</si>
  <si>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</si>
  <si>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</si>
  <si>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</si>
  <si>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</si>
  <si>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</si>
  <si>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</si>
  <si>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</si>
  <si>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</si>
  <si>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</si>
  <si>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</si>
  <si>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</si>
  <si>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</si>
  <si>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</si>
  <si>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</si>
  <si>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</si>
  <si>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</si>
  <si>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</si>
  <si>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</si>
  <si>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</si>
  <si>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</si>
  <si>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</si>
  <si>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</si>
  <si>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</si>
  <si>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</si>
  <si>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</si>
  <si>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</si>
  <si>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</si>
  <si>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</si>
  <si>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</si>
  <si>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</si>
  <si>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</si>
  <si>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</si>
  <si>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</si>
  <si>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</si>
  <si>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</si>
  <si>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</si>
  <si>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</si>
  <si>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</si>
  <si>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</si>
  <si>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</si>
  <si>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</si>
  <si>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</si>
  <si>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</si>
  <si>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</si>
  <si>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</si>
  <si>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</si>
  <si>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</si>
  <si>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</si>
  <si>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</si>
  <si>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</si>
  <si>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</si>
  <si>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</si>
  <si>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</si>
  <si>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</si>
  <si>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</si>
  <si>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</si>
  <si>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</si>
  <si>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</si>
  <si>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</si>
  <si>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</si>
  <si>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</si>
  <si>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</si>
  <si>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</si>
  <si>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</si>
  <si>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</si>
  <si>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</si>
  <si>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</si>
  <si>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</si>
  <si>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</si>
  <si>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</si>
  <si>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</si>
  <si>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</si>
  <si>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</si>
  <si>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</si>
  <si>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</si>
  <si>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</si>
  <si>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</si>
  <si>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</si>
  <si>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</si>
  <si>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</si>
  <si>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</si>
  <si>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</si>
  <si>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</si>
  <si>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</si>
  <si>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</si>
  <si>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</si>
  <si>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</si>
  <si>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</si>
  <si>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</si>
  <si>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</si>
  <si>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</si>
  <si>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</si>
  <si>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</si>
  <si>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</si>
  <si>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</si>
  <si>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</si>
  <si>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</si>
  <si>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</si>
  <si>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</si>
  <si>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</si>
  <si>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</si>
  <si>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</si>
  <si>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</si>
  <si>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</si>
  <si>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</si>
  <si>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</si>
  <si>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</si>
  <si>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</si>
  <si>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</si>
  <si>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</si>
  <si>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</si>
  <si>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</si>
  <si>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</si>
  <si>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</si>
  <si>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</si>
  <si>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</si>
  <si>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</si>
  <si>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</si>
  <si>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</si>
  <si>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</si>
  <si>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</si>
  <si>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</si>
  <si>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</si>
  <si>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</si>
  <si>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</si>
  <si>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</si>
  <si>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</si>
  <si>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</si>
  <si>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</si>
  <si>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</si>
  <si>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</si>
  <si>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</si>
  <si>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</si>
  <si>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</si>
  <si>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</si>
  <si>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</si>
  <si>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</si>
  <si>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</si>
  <si>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</si>
  <si>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</si>
  <si>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</si>
  <si>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</si>
  <si>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</si>
  <si>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</si>
  <si>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</si>
  <si>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</si>
  <si>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</si>
  <si>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</si>
  <si>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</si>
  <si>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</si>
  <si>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</si>
  <si>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</si>
  <si>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</si>
  <si>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</si>
  <si>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</si>
  <si>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</si>
  <si>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</si>
  <si>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</si>
  <si>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</si>
  <si>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</si>
  <si>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</si>
  <si>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</si>
  <si>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</si>
  <si>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</si>
  <si>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</si>
  <si>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</si>
  <si>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</si>
  <si>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</si>
  <si>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</si>
  <si>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</si>
  <si>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</si>
  <si>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</si>
  <si>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</si>
  <si>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</si>
  <si>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</si>
  <si>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</si>
  <si>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</si>
  <si>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</si>
  <si>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</si>
  <si>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</si>
  <si>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</si>
  <si>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</si>
  <si>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</si>
  <si>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</si>
  <si>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</si>
  <si>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</si>
  <si>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</si>
  <si>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</si>
  <si>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</si>
  <si>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</si>
  <si>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</si>
  <si>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</si>
  <si>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</si>
  <si>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</si>
  <si>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</si>
  <si>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</si>
  <si>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</si>
  <si>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</si>
  <si>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</si>
  <si>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</si>
  <si>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</si>
  <si>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</si>
  <si>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</si>
  <si>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</si>
  <si>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</si>
  <si>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</si>
  <si>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</si>
  <si>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</si>
  <si>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</si>
  <si>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</si>
  <si>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</si>
  <si>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</si>
  <si>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</si>
  <si>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</si>
  <si>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</si>
  <si>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</si>
  <si>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</si>
  <si>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</si>
  <si>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</si>
  <si>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</si>
  <si>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</si>
  <si>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</si>
  <si>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</si>
  <si>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</si>
  <si>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</si>
  <si>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</si>
  <si>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</si>
  <si>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</si>
  <si>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</si>
  <si>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</si>
  <si>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</si>
  <si>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</si>
  <si>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</si>
  <si>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</si>
  <si>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</si>
  <si>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</si>
  <si>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</si>
  <si>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</si>
  <si>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</si>
  <si>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</si>
  <si>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</si>
  <si>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</si>
  <si>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</si>
  <si>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</si>
  <si>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</si>
  <si>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</si>
  <si>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</si>
  <si>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</si>
  <si>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</si>
  <si>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</si>
  <si>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</si>
  <si>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</si>
  <si>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</si>
  <si>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</si>
  <si>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</si>
  <si>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</si>
  <si>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</si>
  <si>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</si>
  <si>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</si>
  <si>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</si>
  <si>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</si>
  <si>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</si>
  <si>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</si>
  <si>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</si>
  <si>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</si>
  <si>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</si>
  <si>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</si>
  <si>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</si>
  <si>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</si>
  <si>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</si>
  <si>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</si>
  <si>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</si>
  <si>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</si>
  <si>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</si>
  <si>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</si>
  <si>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</si>
  <si>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</si>
  <si>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</si>
  <si>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</si>
  <si>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</si>
  <si>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</si>
  <si>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</si>
  <si>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</si>
  <si>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</si>
  <si>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</si>
  <si>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</si>
  <si>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</si>
  <si>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</si>
  <si>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</si>
  <si>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</si>
  <si>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</si>
  <si>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</si>
  <si>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</si>
  <si>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</si>
  <si>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</si>
  <si>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</si>
  <si>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</si>
  <si>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</si>
  <si>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</si>
  <si>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</si>
  <si>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</si>
  <si>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</si>
  <si>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</si>
  <si>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</si>
  <si>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</si>
  <si>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</si>
  <si>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</si>
  <si>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</si>
  <si>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</si>
  <si>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</si>
  <si>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</si>
  <si>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</si>
  <si>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</si>
  <si>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</si>
  <si>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</si>
  <si>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</si>
  <si>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</si>
  <si>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</si>
  <si>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</si>
  <si>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</si>
  <si>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</si>
  <si>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</si>
  <si>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</si>
  <si>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</si>
  <si>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</si>
  <si>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</si>
  <si>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</si>
  <si>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</si>
  <si>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</si>
  <si>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</si>
  <si>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</si>
  <si>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</si>
  <si>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</si>
  <si>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</si>
  <si>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</si>
  <si>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</si>
  <si>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</si>
  <si>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</si>
  <si>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</si>
  <si>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</si>
  <si>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</si>
  <si>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</si>
  <si>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</si>
  <si>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</si>
  <si>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</si>
  <si>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</si>
  <si>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</si>
  <si>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</si>
  <si>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</si>
  <si>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</si>
  <si>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</si>
  <si>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</si>
  <si>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</si>
  <si>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</si>
  <si>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</si>
  <si>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</si>
  <si>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</si>
  <si>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</si>
  <si>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</si>
  <si>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</si>
  <si>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</si>
  <si>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</si>
  <si>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</si>
  <si>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</si>
  <si>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</si>
  <si>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</si>
  <si>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</si>
  <si>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</si>
  <si>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</si>
  <si>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</si>
  <si>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</si>
  <si>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</si>
  <si>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</si>
  <si>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</si>
  <si>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</si>
  <si>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</si>
  <si>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</si>
  <si>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</si>
  <si>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</si>
  <si>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</si>
  <si>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</si>
  <si>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</si>
  <si>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</si>
  <si>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</si>
  <si>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</si>
  <si>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</si>
  <si>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</si>
  <si>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</si>
  <si>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</si>
  <si>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</si>
  <si>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</si>
  <si>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</si>
  <si>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</si>
  <si>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</si>
  <si>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</si>
  <si>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</si>
  <si>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</si>
  <si>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</si>
  <si>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</si>
  <si>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</si>
  <si>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</si>
  <si>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</si>
  <si>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</si>
  <si>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</si>
  <si>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</si>
  <si>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</si>
  <si>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</si>
  <si>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</si>
  <si>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</si>
  <si>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</si>
  <si>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</si>
  <si>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</si>
  <si>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</si>
  <si>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</si>
  <si>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</si>
  <si>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</si>
  <si>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</si>
  <si>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</si>
  <si>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</si>
  <si>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</si>
  <si>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</si>
  <si>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</si>
  <si>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</si>
  <si>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</si>
  <si>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</si>
  <si>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</si>
  <si>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</si>
  <si>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</si>
  <si>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</si>
  <si>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</si>
  <si>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</si>
  <si>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</si>
  <si>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</si>
  <si>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</si>
  <si>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</si>
  <si>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</si>
  <si>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</si>
  <si>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</si>
  <si>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</si>
  <si>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</si>
  <si>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</si>
  <si>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</si>
  <si>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</si>
  <si>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</si>
  <si>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</si>
  <si>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</si>
  <si>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</si>
  <si>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</si>
  <si>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</si>
  <si>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</si>
  <si>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</si>
  <si>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</si>
  <si>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</si>
  <si>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</si>
  <si>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</si>
  <si>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</si>
  <si>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</si>
  <si>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</si>
  <si>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</si>
  <si>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</si>
  <si>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</si>
  <si>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</si>
  <si>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</si>
  <si>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</si>
  <si>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</si>
  <si>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</si>
  <si>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</si>
  <si>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</si>
  <si>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</si>
  <si>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</si>
  <si>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</si>
  <si>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</si>
  <si>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</si>
  <si>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</si>
  <si>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</si>
  <si>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</si>
  <si>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</si>
  <si>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</si>
  <si>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</si>
  <si>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</si>
  <si>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</si>
  <si>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</si>
  <si>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</si>
  <si>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</si>
  <si>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</si>
  <si>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</si>
  <si>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</si>
  <si>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</si>
  <si>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</si>
  <si>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</si>
  <si>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</si>
  <si>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</si>
  <si>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</si>
  <si>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</si>
  <si>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</si>
  <si>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</si>
  <si>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</si>
  <si>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</si>
  <si>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</si>
  <si>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</si>
  <si>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</si>
  <si>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</si>
  <si>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</si>
  <si>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</si>
  <si>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</si>
  <si>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</si>
  <si>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</si>
  <si>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</si>
  <si>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</si>
  <si>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</si>
  <si>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</si>
  <si>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</si>
  <si>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</si>
  <si>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</si>
  <si>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</si>
  <si>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</si>
  <si>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</si>
  <si>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</si>
  <si>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</si>
  <si>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</si>
  <si>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</si>
  <si>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</si>
  <si>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</si>
  <si>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</si>
  <si>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</si>
  <si>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</si>
  <si>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</si>
  <si>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</si>
  <si>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</si>
  <si>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</si>
  <si>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</si>
  <si>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</si>
  <si>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</si>
  <si>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</si>
  <si>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</si>
  <si>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</si>
  <si>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</si>
  <si>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</si>
  <si>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</si>
  <si>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</si>
  <si>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</si>
  <si>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</si>
  <si>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</si>
  <si>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</si>
  <si>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</si>
  <si>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</si>
  <si>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</si>
  <si>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</si>
  <si>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</si>
  <si>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</si>
  <si>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</si>
  <si>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</si>
  <si>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</si>
  <si>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</si>
  <si>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</si>
  <si>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</si>
  <si>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</si>
  <si>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</si>
  <si>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</si>
  <si>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</si>
  <si>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</si>
  <si>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</si>
  <si>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</si>
  <si>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</si>
  <si>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</si>
  <si>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</si>
  <si>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</si>
  <si>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</si>
  <si>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</si>
  <si>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</si>
  <si>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</si>
  <si>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</si>
  <si>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</si>
  <si>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</si>
  <si>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</si>
  <si>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</si>
  <si>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</si>
  <si>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</si>
  <si>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</si>
  <si>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</si>
  <si>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</si>
  <si>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</si>
  <si>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</si>
  <si>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</si>
  <si>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</si>
  <si>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</si>
  <si>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</si>
  <si>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</si>
  <si>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</si>
  <si>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</si>
  <si>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</si>
  <si>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</si>
  <si>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</si>
  <si>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</si>
  <si>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</si>
  <si>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</si>
  <si>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</si>
  <si>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</si>
  <si>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</si>
  <si>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</si>
  <si>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</si>
  <si>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</si>
  <si>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</si>
  <si>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</si>
  <si>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</si>
  <si>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</si>
  <si>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</si>
  <si>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</si>
  <si>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</si>
  <si>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</si>
  <si>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</si>
  <si>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</si>
  <si>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</si>
  <si>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</si>
  <si>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</si>
  <si>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</si>
  <si>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</si>
  <si>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</si>
  <si>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</si>
  <si>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</si>
  <si>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</si>
  <si>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</si>
  <si>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</si>
  <si>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</si>
  <si>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</si>
  <si>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</si>
  <si>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</si>
  <si>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</si>
  <si>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</si>
  <si>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</si>
  <si>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</si>
  <si>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</si>
  <si>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</si>
  <si>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</si>
  <si>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</si>
  <si>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</si>
  <si>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</si>
  <si>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</si>
  <si>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</si>
  <si>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</si>
  <si>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</si>
  <si>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</si>
  <si>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</si>
  <si>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</si>
  <si>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</si>
  <si>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</si>
  <si>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</si>
  <si>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</si>
  <si>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</si>
  <si>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</si>
  <si>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</si>
  <si>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</si>
  <si>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</si>
  <si>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</si>
  <si>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</si>
  <si>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</si>
  <si>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</si>
  <si>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</si>
  <si>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</si>
  <si>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</si>
  <si>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</si>
  <si>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</si>
  <si>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</si>
  <si>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</si>
  <si>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</si>
  <si>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</si>
  <si>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</si>
  <si>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</si>
  <si>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</si>
  <si>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</si>
  <si>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</si>
  <si>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</si>
  <si>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</si>
  <si>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</si>
  <si>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</si>
  <si>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</si>
  <si>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</si>
  <si>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</si>
  <si>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</si>
  <si>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</si>
  <si>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</si>
  <si>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</si>
  <si>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</si>
  <si>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</si>
  <si>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</si>
  <si>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</si>
  <si>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</si>
  <si>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</si>
  <si>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</si>
  <si>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</si>
  <si>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</si>
  <si>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</si>
  <si>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</si>
  <si>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</si>
  <si>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</si>
  <si>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</si>
  <si>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</si>
  <si>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</si>
  <si>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</si>
  <si>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</si>
  <si>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</si>
  <si>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</si>
  <si>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</si>
  <si>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</si>
  <si>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</si>
  <si>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</si>
  <si>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</si>
  <si>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</si>
  <si>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</si>
  <si>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</si>
  <si>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</si>
  <si>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</si>
  <si>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</si>
  <si>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</si>
  <si>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</si>
  <si>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</si>
  <si>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</si>
  <si>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</si>
  <si>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</si>
  <si>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</si>
  <si>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</si>
  <si>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</si>
  <si>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</si>
  <si>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</si>
  <si>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</si>
  <si>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</si>
  <si>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</si>
  <si>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</si>
  <si>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</si>
  <si>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</si>
  <si>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</si>
  <si>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</si>
  <si>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</si>
  <si>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</si>
  <si>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</si>
  <si>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</si>
  <si>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</si>
  <si>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</si>
  <si>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</si>
  <si>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</si>
  <si>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</si>
  <si>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</si>
  <si>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</si>
  <si>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</si>
  <si>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</si>
  <si>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</si>
  <si>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</si>
  <si>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</si>
  <si>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</si>
  <si>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</si>
  <si>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</si>
  <si>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</si>
  <si>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</si>
  <si>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</si>
  <si>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</si>
  <si>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</si>
  <si>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</si>
  <si>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</si>
  <si>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</si>
  <si>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</si>
  <si>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</si>
  <si>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</si>
  <si>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</si>
  <si>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</si>
  <si>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</si>
  <si>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</si>
  <si>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</si>
  <si>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</si>
  <si>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</si>
  <si>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</si>
  <si>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</si>
  <si>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</si>
  <si>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</si>
  <si>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</si>
  <si>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</si>
  <si>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</si>
  <si>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</si>
  <si>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</si>
  <si>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</si>
  <si>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</si>
  <si>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</si>
  <si>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</si>
  <si>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</si>
  <si>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</si>
  <si>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</si>
  <si>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</si>
  <si>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</si>
  <si>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</si>
  <si>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</si>
  <si>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</si>
  <si>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</si>
  <si>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</si>
  <si>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</si>
  <si>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</si>
  <si>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</si>
  <si>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</si>
  <si>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</si>
  <si>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</si>
  <si>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</si>
  <si>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</si>
  <si>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</si>
  <si>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</si>
  <si>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</si>
  <si>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</si>
  <si>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</si>
  <si>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</si>
  <si>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</si>
  <si>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</si>
  <si>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</si>
  <si>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</si>
  <si>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</si>
  <si>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</si>
  <si>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</si>
  <si>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</si>
  <si>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</si>
  <si>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</si>
  <si>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</si>
  <si>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</si>
  <si>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</si>
  <si>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</si>
  <si>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</si>
  <si>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</si>
  <si>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</si>
  <si>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</si>
  <si>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</si>
  <si>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</si>
  <si>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</si>
  <si>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</si>
  <si>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</si>
  <si>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</si>
  <si>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</si>
  <si>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</si>
  <si>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</si>
  <si>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</si>
  <si>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</si>
  <si>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</si>
  <si>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</si>
  <si>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</si>
  <si>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</si>
  <si>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</si>
  <si>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</si>
  <si>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</si>
  <si>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</si>
  <si>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</si>
  <si>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</si>
  <si>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</si>
  <si>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</si>
  <si>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</si>
  <si>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</si>
  <si>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</si>
  <si>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</si>
  <si>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</si>
  <si>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</si>
  <si>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</si>
  <si>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</si>
  <si>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</si>
  <si>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</si>
  <si>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</si>
  <si>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</si>
  <si>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</si>
  <si>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</si>
  <si>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</si>
  <si>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</si>
  <si>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</si>
  <si>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</si>
  <si>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</si>
  <si>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</si>
  <si>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</si>
  <si>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</si>
  <si>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</si>
  <si>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</si>
  <si>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</si>
  <si>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</si>
  <si>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</si>
  <si>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</si>
  <si>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</si>
  <si>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</si>
  <si>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</si>
  <si>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</si>
  <si>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</si>
  <si>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</si>
  <si>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</si>
  <si>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</si>
  <si>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</si>
  <si>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</si>
  <si>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</si>
  <si>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</si>
  <si>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</si>
  <si>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</si>
  <si>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</si>
  <si>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</si>
  <si>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</si>
  <si>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</si>
  <si>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</si>
  <si>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</si>
  <si>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</si>
  <si>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</si>
  <si>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</si>
  <si>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</si>
  <si>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</si>
  <si>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</si>
  <si>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</si>
  <si>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</si>
  <si>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</si>
  <si>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</si>
  <si>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</si>
  <si>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</si>
  <si>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</si>
  <si>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</si>
  <si>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</si>
  <si>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</si>
  <si>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</si>
  <si>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</si>
  <si>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</si>
  <si>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</si>
  <si>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</si>
  <si>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</si>
  <si>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</si>
  <si>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</si>
  <si>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</si>
  <si>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</si>
  <si>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</si>
  <si>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</si>
  <si>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</si>
  <si>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</si>
  <si>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</si>
  <si>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</si>
  <si>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</si>
  <si>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</si>
  <si>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</si>
  <si>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</si>
  <si>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</si>
  <si>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</si>
  <si>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</si>
  <si>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</si>
  <si>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</si>
  <si>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</si>
  <si>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</si>
  <si>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</si>
  <si>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</si>
  <si>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</si>
  <si>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</si>
  <si>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</si>
  <si>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</si>
  <si>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</si>
  <si>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</si>
  <si>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</si>
  <si>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</si>
  <si>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</si>
  <si>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</si>
  <si>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</si>
  <si>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</si>
  <si>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</si>
  <si>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</si>
  <si>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</si>
  <si>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</si>
  <si>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</si>
  <si>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</si>
  <si>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</si>
  <si>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</si>
  <si>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</si>
  <si>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</si>
  <si>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</si>
  <si>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</si>
  <si>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</si>
  <si>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</si>
  <si>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</si>
  <si>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</si>
  <si>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</si>
  <si>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</si>
  <si>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</si>
  <si>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</si>
  <si>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</si>
  <si>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</si>
  <si>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</si>
  <si>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</si>
  <si>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</si>
  <si>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</si>
  <si>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</si>
  <si>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</si>
  <si>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</si>
  <si>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</si>
  <si>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</si>
  <si>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</si>
  <si>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</si>
  <si>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</si>
  <si>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</si>
  <si>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</si>
  <si>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</si>
  <si>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</si>
  <si>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</si>
  <si>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</si>
  <si>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</si>
  <si>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</si>
  <si>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</si>
  <si>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</si>
  <si>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</si>
  <si>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</si>
  <si>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</si>
  <si>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</si>
  <si>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</si>
  <si>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</si>
  <si>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</si>
  <si>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</si>
  <si>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</si>
  <si>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</si>
  <si>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</si>
  <si>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</si>
  <si>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</si>
  <si>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</si>
  <si>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</si>
  <si>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</si>
  <si>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</si>
  <si>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</si>
  <si>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</si>
  <si>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</si>
  <si>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</si>
  <si>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</si>
  <si>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</si>
  <si>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</si>
  <si>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</si>
  <si>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</si>
  <si>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</si>
  <si>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</si>
  <si>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</si>
  <si>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</si>
  <si>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</si>
  <si>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</si>
  <si>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</si>
  <si>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</si>
  <si>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</si>
  <si>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</si>
  <si>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</si>
  <si>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</si>
  <si>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</si>
  <si>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</si>
  <si>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</si>
  <si>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</si>
  <si>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</si>
  <si>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</si>
  <si>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</si>
  <si>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</si>
  <si>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</si>
  <si>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</si>
  <si>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</si>
  <si>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</si>
  <si>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</si>
  <si>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</si>
  <si>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</si>
  <si>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</si>
  <si>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</si>
  <si>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</si>
  <si>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</si>
  <si>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</si>
  <si>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</si>
  <si>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</si>
  <si>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</si>
  <si>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</si>
  <si>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</si>
  <si>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</si>
  <si>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</si>
  <si>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</si>
  <si>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</si>
  <si>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</si>
  <si>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</si>
  <si>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</si>
  <si>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</si>
  <si>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</si>
  <si>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</si>
  <si>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</si>
  <si>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</si>
  <si>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</si>
  <si>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</si>
  <si>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</si>
  <si>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</si>
  <si>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</si>
  <si>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</si>
  <si>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</si>
  <si>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</si>
  <si>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</si>
  <si>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</si>
  <si>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</si>
  <si>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</si>
  <si>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</si>
  <si>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</si>
  <si>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</si>
  <si>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</si>
  <si>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</si>
  <si>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</si>
  <si>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</si>
  <si>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</si>
  <si>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</si>
  <si>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</si>
  <si>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</si>
  <si>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</si>
  <si>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</si>
  <si>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</si>
  <si>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</si>
  <si>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</si>
  <si>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</si>
  <si>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</si>
  <si>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</si>
  <si>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</si>
  <si>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</si>
  <si>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</si>
  <si>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</si>
  <si>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</si>
  <si>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</si>
  <si>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</si>
  <si>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</si>
  <si>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</si>
  <si>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</si>
  <si>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</si>
  <si>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</si>
  <si>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</si>
  <si>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</si>
  <si>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</si>
  <si>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</si>
  <si>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</si>
  <si>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</si>
  <si>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</si>
  <si>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</si>
  <si>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</si>
  <si>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</si>
  <si>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</si>
  <si>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</si>
  <si>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</si>
  <si>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</si>
  <si>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</si>
  <si>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</si>
  <si>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</si>
  <si>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</si>
  <si>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</si>
  <si>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</si>
  <si>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</si>
  <si>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</si>
  <si>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</si>
  <si>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</si>
  <si>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</si>
  <si>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</si>
  <si>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</si>
  <si>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</si>
  <si>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</si>
  <si>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</si>
  <si>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</si>
  <si>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</si>
  <si>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</si>
  <si>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</si>
  <si>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</si>
  <si>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</si>
  <si>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</si>
  <si>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</si>
  <si>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</si>
  <si>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</si>
  <si>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</si>
  <si>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</si>
  <si>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</si>
  <si>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</si>
  <si>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</si>
  <si>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</si>
  <si>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</si>
  <si>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</si>
  <si>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</si>
  <si>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</si>
  <si>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</si>
  <si>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</si>
  <si>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</si>
  <si>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</si>
  <si>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</si>
  <si>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</si>
  <si>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</si>
  <si>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</si>
  <si>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</si>
  <si>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</si>
  <si>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</si>
  <si>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</si>
  <si>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</si>
  <si>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</si>
  <si>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</si>
  <si>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</si>
  <si>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</si>
  <si>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</si>
  <si>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</si>
  <si>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</si>
  <si>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</si>
  <si>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</si>
  <si>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</si>
  <si>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</si>
  <si>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</si>
  <si>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</si>
  <si>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</si>
  <si>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</si>
  <si>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</si>
  <si>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</si>
  <si>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</si>
  <si>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</si>
  <si>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</si>
  <si>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</si>
  <si>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</si>
  <si>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</si>
  <si>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</si>
  <si>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</si>
  <si>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</si>
  <si>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</si>
  <si>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</si>
  <si>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</si>
  <si>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</si>
  <si>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</si>
  <si>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</si>
  <si>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</si>
  <si>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</si>
  <si>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</si>
  <si>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</si>
  <si>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</si>
  <si>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</si>
  <si>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</si>
  <si>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</si>
  <si>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</si>
  <si>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</si>
  <si>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</si>
  <si>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</si>
  <si>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</si>
  <si>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</si>
  <si>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</si>
  <si>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</si>
  <si>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</si>
  <si>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</si>
  <si>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</si>
  <si>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</si>
  <si>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</si>
  <si>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</si>
  <si>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</si>
  <si>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</si>
  <si>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</si>
  <si>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</si>
  <si>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</si>
  <si>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</si>
  <si>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</si>
  <si>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</si>
  <si>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</si>
  <si>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</si>
  <si>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</si>
  <si>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</si>
  <si>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</si>
  <si>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</si>
  <si>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</si>
  <si>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</si>
  <si>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</si>
  <si>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</si>
  <si>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</si>
  <si>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</si>
  <si>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</si>
  <si>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</si>
  <si>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</si>
  <si>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</si>
  <si>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</si>
  <si>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</si>
  <si>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</si>
  <si>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</si>
  <si>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</si>
  <si>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</si>
  <si>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</si>
  <si>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</si>
  <si>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</si>
  <si>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</si>
  <si>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</si>
  <si>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</si>
  <si>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</si>
  <si>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</si>
  <si>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</si>
  <si>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</si>
  <si>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</si>
  <si>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</si>
  <si>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</si>
  <si>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</si>
  <si>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</si>
  <si>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</si>
  <si>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</si>
  <si>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</si>
  <si>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</si>
  <si>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</si>
  <si>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</si>
  <si>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</si>
  <si>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</si>
  <si>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</si>
  <si>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</si>
  <si>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</si>
  <si>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</si>
  <si>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</si>
  <si>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</si>
  <si>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</si>
  <si>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</si>
  <si>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</si>
  <si>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</si>
  <si>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</si>
  <si>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</si>
  <si>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</si>
  <si>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</si>
  <si>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</si>
  <si>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</si>
  <si>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</si>
  <si>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</si>
  <si>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</si>
  <si>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</si>
  <si>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</si>
  <si>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</si>
  <si>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</si>
  <si>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</si>
  <si>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</si>
  <si>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</si>
  <si>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</si>
  <si>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</si>
  <si>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</si>
  <si>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</si>
  <si>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</si>
  <si>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</si>
  <si>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</si>
  <si>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</si>
  <si>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</si>
  <si>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</si>
  <si>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</si>
  <si>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</si>
  <si>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</si>
  <si>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</si>
  <si>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</si>
  <si>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</si>
  <si>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</si>
  <si>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</si>
  <si>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</si>
  <si>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</si>
  <si>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</si>
  <si>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</si>
  <si>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</si>
  <si>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</si>
  <si>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</si>
  <si>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</si>
  <si>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</si>
  <si>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</si>
  <si>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</si>
  <si>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</si>
  <si>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</si>
  <si>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</si>
  <si>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</si>
  <si>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</si>
  <si>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</si>
  <si>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</si>
  <si>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</si>
  <si>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</si>
  <si>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</si>
  <si>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</si>
  <si>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</si>
  <si>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</si>
  <si>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</si>
  <si>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</si>
  <si>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</si>
  <si>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</si>
  <si>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</si>
  <si>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</si>
  <si>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</si>
  <si>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</si>
  <si>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</si>
  <si>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</si>
  <si>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</si>
  <si>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</si>
  <si>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</si>
  <si>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</si>
  <si>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</si>
  <si>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</si>
  <si>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</si>
  <si>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</si>
  <si>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</si>
  <si>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</si>
  <si>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</si>
  <si>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</si>
  <si>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</si>
  <si>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</si>
  <si>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</si>
  <si>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</si>
  <si>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</si>
  <si>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</si>
  <si>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</si>
  <si>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</si>
  <si>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</si>
  <si>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</si>
  <si>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</si>
  <si>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</si>
  <si>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</si>
  <si>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</si>
  <si>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</si>
  <si>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</si>
  <si>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</si>
  <si>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</si>
  <si>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</si>
  <si>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</si>
  <si>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</si>
  <si>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</si>
  <si>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</si>
  <si>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</si>
  <si>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</si>
  <si>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</si>
  <si>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</si>
  <si>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</si>
  <si>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</si>
  <si>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</si>
  <si>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</si>
  <si>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</si>
  <si>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</si>
  <si>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</si>
  <si>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</si>
  <si>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</si>
  <si>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</si>
  <si>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</si>
  <si>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</si>
  <si>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</si>
  <si>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</si>
  <si>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</si>
  <si>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</si>
  <si>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</si>
  <si>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</si>
  <si>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</si>
  <si>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</si>
  <si>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</si>
  <si>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</si>
  <si>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</si>
  <si>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</si>
  <si>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</si>
  <si>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</si>
  <si>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</si>
  <si>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</si>
  <si>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</si>
  <si>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</si>
  <si>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</si>
  <si>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</si>
  <si>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</si>
  <si>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</si>
  <si>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</si>
  <si>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</si>
  <si>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</si>
  <si>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</si>
  <si>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</si>
  <si>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</si>
  <si>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</si>
  <si>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</si>
  <si>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</si>
  <si>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</si>
  <si>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</si>
  <si>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</si>
  <si>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</si>
  <si>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</si>
  <si>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</si>
  <si>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</si>
  <si>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</si>
  <si>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</si>
  <si>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</si>
  <si>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</si>
  <si>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</si>
  <si>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</si>
  <si>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</si>
  <si>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</si>
  <si>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</si>
  <si>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</si>
  <si>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</si>
  <si>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</si>
  <si>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</si>
  <si>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</si>
  <si>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</si>
  <si>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</si>
  <si>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</si>
  <si>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</si>
  <si>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</si>
  <si>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</si>
  <si>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</si>
  <si>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</si>
  <si>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</si>
  <si>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</si>
  <si>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</si>
  <si>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</si>
  <si>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</si>
  <si>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</si>
  <si>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</si>
  <si>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</si>
  <si>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</si>
  <si>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</si>
  <si>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</si>
  <si>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</si>
  <si>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</si>
  <si>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</si>
  <si>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</si>
  <si>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</si>
  <si>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</si>
  <si>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</si>
  <si>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</si>
  <si>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</si>
  <si>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</si>
  <si>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</si>
  <si>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</si>
  <si>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</si>
  <si>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</si>
  <si>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</si>
  <si>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</si>
  <si>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</si>
  <si>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</si>
  <si>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</si>
  <si>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</si>
  <si>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</si>
  <si>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</si>
  <si>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</si>
  <si>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</si>
  <si>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</si>
  <si>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</si>
  <si>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</si>
  <si>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</si>
  <si>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</si>
  <si>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</si>
  <si>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</si>
  <si>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</si>
  <si>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</si>
  <si>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</si>
  <si>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</si>
  <si>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</si>
  <si>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</si>
  <si>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</si>
  <si>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</si>
  <si>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</si>
  <si>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</si>
  <si>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</si>
  <si>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</si>
  <si>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</si>
  <si>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</si>
  <si>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</si>
  <si>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</si>
  <si>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</si>
  <si>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</si>
  <si>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</si>
  <si>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</si>
  <si>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</si>
  <si>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</si>
  <si>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</si>
  <si>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</si>
  <si>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</si>
  <si>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</si>
  <si>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</si>
  <si>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</si>
  <si>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</si>
  <si>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</si>
  <si>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</si>
  <si>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</si>
  <si>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</si>
  <si>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</si>
  <si>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</si>
  <si>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</si>
  <si>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</si>
  <si>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</si>
  <si>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</si>
  <si>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</si>
  <si>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</si>
  <si>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</si>
  <si>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</si>
  <si>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</si>
  <si>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</si>
  <si>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</si>
  <si>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</si>
  <si>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</si>
  <si>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</si>
  <si>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</si>
  <si>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</si>
  <si>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</si>
  <si>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</si>
  <si>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</si>
  <si>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</si>
  <si>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</si>
  <si>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</si>
  <si>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</si>
  <si>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</si>
  <si>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</si>
  <si>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</si>
  <si>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</si>
  <si>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</si>
  <si>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</si>
  <si>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</si>
  <si>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</si>
  <si>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</si>
  <si>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</si>
  <si>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</si>
  <si>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</si>
  <si>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</si>
  <si>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</si>
  <si>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</si>
  <si>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</si>
  <si>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</si>
  <si>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</si>
  <si>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</si>
  <si>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</si>
  <si>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</si>
  <si>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</si>
  <si>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</si>
  <si>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</si>
  <si>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</si>
  <si>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</si>
  <si>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</si>
  <si>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</si>
  <si>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</si>
  <si>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</si>
  <si>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</si>
  <si>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</si>
  <si>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</si>
  <si>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</si>
  <si>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</si>
  <si>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</si>
  <si>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</si>
  <si>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</si>
  <si>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</si>
  <si>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</si>
  <si>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</si>
  <si>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</si>
  <si>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</si>
  <si>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</si>
  <si>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</si>
  <si>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</si>
  <si>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</si>
  <si>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</si>
  <si>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</si>
  <si>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</si>
  <si>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</si>
  <si>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</si>
  <si>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</si>
  <si>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</si>
  <si>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</si>
  <si>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</si>
  <si>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</si>
  <si>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</si>
  <si>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</si>
  <si>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</si>
  <si>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</si>
  <si>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</si>
  <si>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</si>
  <si>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</si>
  <si>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</si>
  <si>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</si>
  <si>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</si>
  <si>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</si>
  <si>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</si>
  <si>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</si>
  <si>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</si>
  <si>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</si>
  <si>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</si>
  <si>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</si>
  <si>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</si>
  <si>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</si>
  <si>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</si>
  <si>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</si>
  <si>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</si>
  <si>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</si>
  <si>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</si>
  <si>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</si>
  <si>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</si>
  <si>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</si>
  <si>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</si>
  <si>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</si>
  <si>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</si>
  <si>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</si>
  <si>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</si>
  <si>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</si>
  <si>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</si>
  <si>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</si>
  <si>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</si>
  <si>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</si>
  <si>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</si>
  <si>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</si>
  <si>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</si>
  <si>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</si>
  <si>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</si>
  <si>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</si>
  <si>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</si>
  <si>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</si>
  <si>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</si>
  <si>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</si>
  <si>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</si>
  <si>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</si>
  <si>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</si>
  <si>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</si>
  <si>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</si>
  <si>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</si>
  <si>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</si>
  <si>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</si>
  <si>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</si>
  <si>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</si>
  <si>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</si>
  <si>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</si>
  <si>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</si>
  <si>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</si>
  <si>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</si>
  <si>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</si>
  <si>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</si>
  <si>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</si>
  <si>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</si>
  <si>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</si>
  <si>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</si>
  <si>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</si>
  <si>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</si>
  <si>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</si>
  <si>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</si>
  <si>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</si>
  <si>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</si>
  <si>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</si>
  <si>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</si>
  <si>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</si>
  <si>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</si>
  <si>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</si>
  <si>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</si>
  <si>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</si>
  <si>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</si>
  <si>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</si>
  <si>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</si>
  <si>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</si>
  <si>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</si>
  <si>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</si>
  <si>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</si>
  <si>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</si>
  <si>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</si>
  <si>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</si>
  <si>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</si>
  <si>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</si>
  <si>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</si>
  <si>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</si>
  <si>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</si>
  <si>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</si>
  <si>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</si>
  <si>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</si>
  <si>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</si>
  <si>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</si>
  <si>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</si>
  <si>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</si>
  <si>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</si>
  <si>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</si>
  <si>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</si>
  <si>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</si>
  <si>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</si>
  <si>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</si>
  <si>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</si>
  <si>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</si>
  <si>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</si>
  <si>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</si>
  <si>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</si>
  <si>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</si>
  <si>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</si>
  <si>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</si>
  <si>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</si>
  <si>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</si>
  <si>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</si>
  <si>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</si>
  <si>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</si>
  <si>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</si>
  <si>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</si>
  <si>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</si>
  <si>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</si>
  <si>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</si>
  <si>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</si>
  <si>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</si>
  <si>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</si>
  <si>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</si>
  <si>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</si>
  <si>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</si>
  <si>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</si>
  <si>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</si>
  <si>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</si>
  <si>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</si>
  <si>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</si>
  <si>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</si>
  <si>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</si>
  <si>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</si>
  <si>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</si>
  <si>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</si>
  <si>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</si>
  <si>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</si>
  <si>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</si>
  <si>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</si>
  <si>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</si>
  <si>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</si>
  <si>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</si>
  <si>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</si>
  <si>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</si>
  <si>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</si>
  <si>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</si>
  <si>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</si>
  <si>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</si>
  <si>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</si>
  <si>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</si>
  <si>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</si>
  <si>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</si>
  <si>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</si>
  <si>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</si>
  <si>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</si>
  <si>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</si>
  <si>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</si>
  <si>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</si>
  <si>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</si>
  <si>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</si>
  <si>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</si>
  <si>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</si>
  <si>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</si>
  <si>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</si>
  <si>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</si>
  <si>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</si>
  <si>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</si>
  <si>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</si>
  <si>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</si>
  <si>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</si>
  <si>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</si>
  <si>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</si>
  <si>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</si>
  <si>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</si>
  <si>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</si>
  <si>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</si>
  <si>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</si>
  <si>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</si>
  <si>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</si>
  <si>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</si>
  <si>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</si>
  <si>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</si>
  <si>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</si>
  <si>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</si>
  <si>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</si>
  <si>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</si>
  <si>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</si>
  <si>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</si>
  <si>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</si>
  <si>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</si>
  <si>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</si>
  <si>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</si>
  <si>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</si>
  <si>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</si>
  <si>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</si>
  <si>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</si>
  <si>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</si>
  <si>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</si>
  <si>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</si>
  <si>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</si>
  <si>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</si>
  <si>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</si>
  <si>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</si>
  <si>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</si>
  <si>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</si>
  <si>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</si>
  <si>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</si>
  <si>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</si>
  <si>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</si>
  <si>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</si>
  <si>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</si>
  <si>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</si>
  <si>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</si>
  <si>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</si>
  <si>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</si>
  <si>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</si>
  <si>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</si>
  <si>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</si>
  <si>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</si>
  <si>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</si>
  <si>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</si>
  <si>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</si>
  <si>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</si>
  <si>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</si>
  <si>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</si>
  <si>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</si>
  <si>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</si>
  <si>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</si>
  <si>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</si>
  <si>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</si>
  <si>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</si>
  <si>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</si>
  <si>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</si>
  <si>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</si>
  <si>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</si>
  <si>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</si>
  <si>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</si>
  <si>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</si>
  <si>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</si>
  <si>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</si>
  <si>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</si>
  <si>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</si>
  <si>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</si>
  <si>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</si>
  <si>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</si>
  <si>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</si>
  <si>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</si>
  <si>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</si>
  <si>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</si>
  <si>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</si>
  <si>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</si>
  <si>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</si>
  <si>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</si>
  <si>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</si>
  <si>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</si>
  <si>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</si>
  <si>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</si>
  <si>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</si>
  <si>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</si>
  <si>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</si>
  <si>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</si>
  <si>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</si>
  <si>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</si>
  <si>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</si>
  <si>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</si>
  <si>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</si>
  <si>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</si>
  <si>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</si>
  <si>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</si>
  <si>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</si>
  <si>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</si>
  <si>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</si>
  <si>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</si>
  <si>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</si>
  <si>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</si>
  <si>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</si>
  <si>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</si>
  <si>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</si>
  <si>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</si>
  <si>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</si>
  <si>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</si>
  <si>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</si>
  <si>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</si>
  <si>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</si>
  <si>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</si>
  <si>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</si>
  <si>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</si>
  <si>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</si>
  <si>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</si>
  <si>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</si>
  <si>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</si>
  <si>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</si>
  <si>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</si>
  <si>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</si>
  <si>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</si>
  <si>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</si>
  <si>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</si>
  <si>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</si>
  <si>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</si>
  <si>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</si>
  <si>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</si>
  <si>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</si>
  <si>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</si>
  <si>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</si>
  <si>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</si>
  <si>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</si>
  <si>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</si>
  <si>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</si>
  <si>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</si>
  <si>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</si>
  <si>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</si>
  <si>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</si>
  <si>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</si>
  <si>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</si>
  <si>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</si>
  <si>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</si>
  <si>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</si>
  <si>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</si>
  <si>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</si>
  <si>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</si>
  <si>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</si>
  <si>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</si>
  <si>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</si>
  <si>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</si>
  <si>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</si>
  <si>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</si>
  <si>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</si>
  <si>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</si>
  <si>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</si>
  <si>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</si>
  <si>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</si>
  <si>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</si>
  <si>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</si>
  <si>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</si>
  <si>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</si>
  <si>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</si>
  <si>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</si>
  <si>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</si>
  <si>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</si>
  <si>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</si>
  <si>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</si>
  <si>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</si>
  <si>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</si>
  <si>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</si>
  <si>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</si>
  <si>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</si>
  <si>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</si>
  <si>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</si>
  <si>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</si>
  <si>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</si>
  <si>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</si>
  <si>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</si>
  <si>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</si>
  <si>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</si>
  <si>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</si>
  <si>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</si>
  <si>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</si>
  <si>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</si>
  <si>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</si>
  <si>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</si>
  <si>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</si>
  <si>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</si>
  <si>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</si>
  <si>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</si>
  <si>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</si>
  <si>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</si>
  <si>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</si>
  <si>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</si>
  <si>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</si>
  <si>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</si>
  <si>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</si>
  <si>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</si>
  <si>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</si>
  <si>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</si>
  <si>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</si>
  <si>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</si>
  <si>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</si>
  <si>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</si>
  <si>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</si>
  <si>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</si>
  <si>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</si>
  <si>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</si>
  <si>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</si>
  <si>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</si>
  <si>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</si>
  <si>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</si>
  <si>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</si>
  <si>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</si>
  <si>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</si>
  <si>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</si>
  <si>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</si>
  <si>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</si>
  <si>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</si>
  <si>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</si>
  <si>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</si>
  <si>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</si>
  <si>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</si>
  <si>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</si>
  <si>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</si>
  <si>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</si>
  <si>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</si>
  <si>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</si>
  <si>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</si>
  <si>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</si>
  <si>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</si>
  <si>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</si>
  <si>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</si>
  <si>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</si>
  <si>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</si>
  <si>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</si>
  <si>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</si>
  <si>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</si>
  <si>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</si>
  <si>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</si>
  <si>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</si>
  <si>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</si>
  <si>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</si>
  <si>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</si>
  <si>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</si>
  <si>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</si>
  <si>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</si>
  <si>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</si>
  <si>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</si>
  <si>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</si>
  <si>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</si>
  <si>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</si>
  <si>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</si>
  <si>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</si>
  <si>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</si>
  <si>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</si>
  <si>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</si>
  <si>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</si>
  <si>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</si>
  <si>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</si>
  <si>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</si>
  <si>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</si>
  <si>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</si>
  <si>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</si>
  <si>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</si>
  <si>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</si>
  <si>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</si>
  <si>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</si>
  <si>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</si>
  <si>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</si>
  <si>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</si>
  <si>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</si>
  <si>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</si>
  <si>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</si>
  <si>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</si>
  <si>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</si>
  <si>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</si>
  <si>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</si>
  <si>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</si>
  <si>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</si>
  <si>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</si>
  <si>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</si>
  <si>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</si>
  <si>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</si>
  <si>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</si>
  <si>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</si>
  <si>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</si>
  <si>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</si>
  <si>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</si>
  <si>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</si>
  <si>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</si>
  <si>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</si>
  <si>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</si>
  <si>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</si>
  <si>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</si>
  <si>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</si>
  <si>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</si>
  <si>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</si>
  <si>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</si>
  <si>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</si>
  <si>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</si>
  <si>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</si>
  <si>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</si>
  <si>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</si>
  <si>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</si>
  <si>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</si>
  <si>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</si>
  <si>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</si>
  <si>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</si>
  <si>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</si>
  <si>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</si>
  <si>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</si>
  <si>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</si>
  <si>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</si>
  <si>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</si>
  <si>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</si>
  <si>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</si>
  <si>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</si>
  <si>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</si>
  <si>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</si>
  <si>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</si>
  <si>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</si>
  <si>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</si>
  <si>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</si>
  <si>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</si>
  <si>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</si>
  <si>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</si>
  <si>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</si>
  <si>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</si>
  <si>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</si>
  <si>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</si>
  <si>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</si>
  <si>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</si>
  <si>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</si>
  <si>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</si>
  <si>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</si>
  <si>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</si>
  <si>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</si>
  <si>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</si>
  <si>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</si>
  <si>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</si>
  <si>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</si>
  <si>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</si>
  <si>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</si>
  <si>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</si>
  <si>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</si>
  <si>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</si>
  <si>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</si>
  <si>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</si>
  <si>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</si>
  <si>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</si>
  <si>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</si>
  <si>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</si>
  <si>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</si>
  <si>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</si>
  <si>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</si>
  <si>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</si>
  <si>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</si>
  <si>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</si>
  <si>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</si>
  <si>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</si>
  <si>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</si>
  <si>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</si>
  <si>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</si>
  <si>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</si>
  <si>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</si>
  <si>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</si>
  <si>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</si>
  <si>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</si>
  <si>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</si>
  <si>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</si>
  <si>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</si>
  <si>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</si>
  <si>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</si>
  <si>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</si>
  <si>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</si>
  <si>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</si>
  <si>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</si>
  <si>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</si>
  <si>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</si>
  <si>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</si>
  <si>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</si>
  <si>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</si>
  <si>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</si>
  <si>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</si>
  <si>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</si>
  <si>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</si>
  <si>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</si>
  <si>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</si>
  <si>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</si>
  <si>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</si>
  <si>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</si>
  <si>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</si>
  <si>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</si>
  <si>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</si>
  <si>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</si>
  <si>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</si>
  <si>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</si>
  <si>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</si>
  <si>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</si>
  <si>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</si>
  <si>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</si>
  <si>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</si>
  <si>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</si>
  <si>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</si>
  <si>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</si>
  <si>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</si>
  <si>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</si>
  <si>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</si>
  <si>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</si>
  <si>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</si>
  <si>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</si>
  <si>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</si>
  <si>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</si>
  <si>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</si>
  <si>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</si>
  <si>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</si>
  <si>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</si>
  <si>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</si>
  <si>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</si>
  <si>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</si>
  <si>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</si>
  <si>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</si>
  <si>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</si>
  <si>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</si>
  <si>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</si>
  <si>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</si>
  <si>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</si>
  <si>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</si>
  <si>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</si>
  <si>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</si>
  <si>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</si>
  <si>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</si>
  <si>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</si>
  <si>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</si>
  <si>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</si>
  <si>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</si>
  <si>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</si>
  <si>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</si>
  <si>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</si>
  <si>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</si>
  <si>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</si>
  <si>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</si>
  <si>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</si>
  <si>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</si>
  <si>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</si>
  <si>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</si>
  <si>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</si>
  <si>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</si>
  <si>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</si>
  <si>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</si>
  <si>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</si>
  <si>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</si>
  <si>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</si>
  <si>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</si>
  <si>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</si>
  <si>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</si>
  <si>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</si>
  <si>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</si>
  <si>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</si>
  <si>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</si>
  <si>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</si>
  <si>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</si>
  <si>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</si>
  <si>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</si>
  <si>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</si>
  <si>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</si>
  <si>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</si>
  <si>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</si>
  <si>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</si>
  <si>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</si>
  <si>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</si>
  <si>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</si>
  <si>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</si>
  <si>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</si>
  <si>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</si>
  <si>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</si>
  <si>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</si>
  <si>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</si>
  <si>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</si>
  <si>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</si>
  <si>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</si>
  <si>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</si>
  <si>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</si>
  <si>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</si>
  <si>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</si>
  <si>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</si>
  <si>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</si>
  <si>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</si>
  <si>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</si>
  <si>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</si>
  <si>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</si>
  <si>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</si>
  <si>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</si>
  <si>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</si>
  <si>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</si>
  <si>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</si>
  <si>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</si>
  <si>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</si>
  <si>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</si>
  <si>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</si>
  <si>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</si>
  <si>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</si>
  <si>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</si>
  <si>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</si>
  <si>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</si>
  <si>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</si>
  <si>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</si>
  <si>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</si>
  <si>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</si>
  <si>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</si>
  <si>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</si>
  <si>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</si>
  <si>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</si>
  <si>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</si>
  <si>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</si>
  <si>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</si>
  <si>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</si>
  <si>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</si>
  <si>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</si>
  <si>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</si>
  <si>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</si>
  <si>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</si>
  <si>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</si>
  <si>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</si>
  <si>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</si>
  <si>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</si>
  <si>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</si>
  <si>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</si>
  <si>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</si>
  <si>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</si>
  <si>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</si>
  <si>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</si>
  <si>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</si>
  <si>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</si>
  <si>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</si>
  <si>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</si>
  <si>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</si>
  <si>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</si>
  <si>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</si>
  <si>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</si>
  <si>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</si>
  <si>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</si>
  <si>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</si>
  <si>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</si>
  <si>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</si>
  <si>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</si>
  <si>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</si>
  <si>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</si>
  <si>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</si>
  <si>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</si>
  <si>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</si>
  <si>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</si>
  <si>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</si>
  <si>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</si>
  <si>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</si>
  <si>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</si>
  <si>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</si>
  <si>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</si>
  <si>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</si>
  <si>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</si>
  <si>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</si>
  <si>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</si>
  <si>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</si>
  <si>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</si>
  <si>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</si>
  <si>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</si>
  <si>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</si>
  <si>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</si>
  <si>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</si>
  <si>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</si>
  <si>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</si>
  <si>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</si>
  <si>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</si>
  <si>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</si>
  <si>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</si>
  <si>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</si>
  <si>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</si>
  <si>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</si>
  <si>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</si>
  <si>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</si>
  <si>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</si>
  <si>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</si>
  <si>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</si>
  <si>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</si>
  <si>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</si>
  <si>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</si>
  <si>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</si>
  <si>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</si>
  <si>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</si>
  <si>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</si>
  <si>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</si>
  <si>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</si>
  <si>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</si>
  <si>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</si>
  <si>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</si>
  <si>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</si>
  <si>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</si>
  <si>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</si>
  <si>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</si>
  <si>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</si>
  <si>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</si>
  <si>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</si>
  <si>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</si>
  <si>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</si>
  <si>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</si>
  <si>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</si>
  <si>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</si>
  <si>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</si>
  <si>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</si>
  <si>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</si>
  <si>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</si>
  <si>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</si>
  <si>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</si>
  <si>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</si>
  <si>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</si>
  <si>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</si>
  <si>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</si>
  <si>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</si>
  <si>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</si>
  <si>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</si>
  <si>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</si>
  <si>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</si>
  <si>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</si>
  <si>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</si>
  <si>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</si>
  <si>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</si>
  <si>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</si>
  <si>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</si>
  <si>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</si>
  <si>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</si>
  <si>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</si>
  <si>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</si>
  <si>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</si>
  <si>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</si>
  <si>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</si>
  <si>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</si>
  <si>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</si>
  <si>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</si>
  <si>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</si>
  <si>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</si>
  <si>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</si>
  <si>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</si>
  <si>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</si>
  <si>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</si>
  <si>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</si>
  <si>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</si>
  <si>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</si>
  <si>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</si>
  <si>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</si>
  <si>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</si>
  <si>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</si>
  <si>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</si>
  <si>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</si>
  <si>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</si>
  <si>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</si>
  <si>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</si>
  <si>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</si>
  <si>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</si>
  <si>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</si>
  <si>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</si>
  <si>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</si>
  <si>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</si>
  <si>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</si>
  <si>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</si>
  <si>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</si>
  <si>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</si>
  <si>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</si>
  <si>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</si>
  <si>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</si>
  <si>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</si>
  <si>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</si>
  <si>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</si>
  <si>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</si>
  <si>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</si>
  <si>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</si>
  <si>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</si>
  <si>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</si>
  <si>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</si>
  <si>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</si>
  <si>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</si>
  <si>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</si>
  <si>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</si>
  <si>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</si>
  <si>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</si>
  <si>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</si>
  <si>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</si>
  <si>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</si>
  <si>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</si>
  <si>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</si>
  <si>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</si>
  <si>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</si>
  <si>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</si>
  <si>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</si>
  <si>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</si>
  <si>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</si>
  <si>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</si>
  <si>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</si>
  <si>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</si>
  <si>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</si>
  <si>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</si>
  <si>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</si>
  <si>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</si>
  <si>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</si>
  <si>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</si>
  <si>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</si>
  <si>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</si>
  <si>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</si>
  <si>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</si>
  <si>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</si>
  <si>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</si>
  <si>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</si>
  <si>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</si>
  <si>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</si>
  <si>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</si>
  <si>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</si>
  <si>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</si>
  <si>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</si>
  <si>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</si>
  <si>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</si>
  <si>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</si>
  <si>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</si>
  <si>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</si>
  <si>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</si>
  <si>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</si>
  <si>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</si>
  <si>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</si>
  <si>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</si>
  <si>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</si>
  <si>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</si>
  <si>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</si>
  <si>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</si>
  <si>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</si>
  <si>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</si>
  <si>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</si>
  <si>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</si>
  <si>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</si>
  <si>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</si>
  <si>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</si>
  <si>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</si>
  <si>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</si>
  <si>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</si>
  <si>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</si>
  <si>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</si>
  <si>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</si>
  <si>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</si>
  <si>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</si>
  <si>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</si>
  <si>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</si>
  <si>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</si>
  <si>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</si>
  <si>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</si>
  <si>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</si>
  <si>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</si>
  <si>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</si>
  <si>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</si>
  <si>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</si>
  <si>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</si>
  <si>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</si>
  <si>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</si>
  <si>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</si>
  <si>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</si>
  <si>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</si>
  <si>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</si>
  <si>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</si>
  <si>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</si>
  <si>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</si>
  <si>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</si>
  <si>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</si>
  <si>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</si>
  <si>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</si>
  <si>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</si>
  <si>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</si>
  <si>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</si>
  <si>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</si>
  <si>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</si>
  <si>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</si>
  <si>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</si>
  <si>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</si>
  <si>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</si>
  <si>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</si>
  <si>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</si>
  <si>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</si>
  <si>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</si>
  <si>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</si>
  <si>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</si>
  <si>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</si>
  <si>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</si>
  <si>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</si>
  <si>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</si>
  <si>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</si>
  <si>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</si>
  <si>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</si>
  <si>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</si>
  <si>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</si>
  <si>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</si>
  <si>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</si>
  <si>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</si>
  <si>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</si>
  <si>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</si>
  <si>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</si>
  <si>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</si>
  <si>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</si>
  <si>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</si>
  <si>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</si>
  <si>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</si>
  <si>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</si>
  <si>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</si>
  <si>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</si>
  <si>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</si>
  <si>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</si>
  <si>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</si>
  <si>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</si>
  <si>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</si>
  <si>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</si>
  <si>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</si>
  <si>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</si>
  <si>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</si>
  <si>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</si>
  <si>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</si>
  <si>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</si>
  <si>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</si>
  <si>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</si>
  <si>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</si>
  <si>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</si>
  <si>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</si>
  <si>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</si>
  <si>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</si>
  <si>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</si>
  <si>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</si>
  <si>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</si>
  <si>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</si>
  <si>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</si>
  <si>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</si>
  <si>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</si>
  <si>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</si>
  <si>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</si>
  <si>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</si>
  <si>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</si>
  <si>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</si>
  <si>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</si>
  <si>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</si>
  <si>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</si>
  <si>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</si>
  <si>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</si>
  <si>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</si>
  <si>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</si>
  <si>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</si>
  <si>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</si>
  <si>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</si>
  <si>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</si>
  <si>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</si>
  <si>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</si>
  <si>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</si>
  <si>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</si>
  <si>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</si>
  <si>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</si>
  <si>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</si>
  <si>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</si>
  <si>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</si>
  <si>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</si>
  <si>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</si>
  <si>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</si>
  <si>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</si>
  <si>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</si>
  <si>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</si>
  <si>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</si>
  <si>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</si>
  <si>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</si>
  <si>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</si>
  <si>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</si>
  <si>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</si>
  <si>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</si>
  <si>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</si>
  <si>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</si>
  <si>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</si>
  <si>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</si>
  <si>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</si>
  <si>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</si>
  <si>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</si>
  <si>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</si>
  <si>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</si>
  <si>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</si>
  <si>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</si>
  <si>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</si>
  <si>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</si>
  <si>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</si>
  <si>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</si>
  <si>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</si>
  <si>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</si>
  <si>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</si>
  <si>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</si>
  <si>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</si>
  <si>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</si>
  <si>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</si>
  <si>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</si>
  <si>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</si>
  <si>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</si>
  <si>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</si>
  <si>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</si>
  <si>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</si>
  <si>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</si>
  <si>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</si>
  <si>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</si>
  <si>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</si>
  <si>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</si>
  <si>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</si>
  <si>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</si>
  <si>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</si>
  <si>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</si>
  <si>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</si>
  <si>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</si>
  <si>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</si>
  <si>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</si>
  <si>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</si>
  <si>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</si>
  <si>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</si>
  <si>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</si>
  <si>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</si>
  <si>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</si>
  <si>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</si>
  <si>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</si>
  <si>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</si>
  <si>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</si>
  <si>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</si>
  <si>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</si>
  <si>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</si>
  <si>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</si>
  <si>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</si>
  <si>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</si>
  <si>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</si>
  <si>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</si>
  <si>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</si>
  <si>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</si>
  <si>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</si>
  <si>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</si>
  <si>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</si>
  <si>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</si>
  <si>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</si>
  <si>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</si>
  <si>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</si>
  <si>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</si>
  <si>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</si>
  <si>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</si>
  <si>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</si>
  <si>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</si>
  <si>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</si>
  <si>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</si>
  <si>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</si>
  <si>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</si>
  <si>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</si>
  <si>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</si>
  <si>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</si>
  <si>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</si>
  <si>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</si>
  <si>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</si>
  <si>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</si>
  <si>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</si>
  <si>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</si>
  <si>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</si>
  <si>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</si>
  <si>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</si>
  <si>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</si>
  <si>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</si>
  <si>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</si>
  <si>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</si>
  <si>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</si>
  <si>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</si>
  <si>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</si>
  <si>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</si>
  <si>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</si>
  <si>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</si>
  <si>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</si>
  <si>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</si>
  <si>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</si>
  <si>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</si>
  <si>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</si>
  <si>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</si>
  <si>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</si>
  <si>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</si>
  <si>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</si>
  <si>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</si>
  <si>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</si>
  <si>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</si>
  <si>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</si>
  <si>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</si>
  <si>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</si>
  <si>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</si>
  <si>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</si>
  <si>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</si>
  <si>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</si>
  <si>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</si>
  <si>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</si>
  <si>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</si>
  <si>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</si>
  <si>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</si>
  <si>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</si>
  <si>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</si>
  <si>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</si>
  <si>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</si>
  <si>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</si>
  <si>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</si>
  <si>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</si>
  <si>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</si>
  <si>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</si>
  <si>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</si>
  <si>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</si>
  <si>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</si>
  <si>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</si>
  <si>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</si>
  <si>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</si>
  <si>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</si>
  <si>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</si>
  <si>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</si>
  <si>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</si>
  <si>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</si>
  <si>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</si>
  <si>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</si>
  <si>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</si>
  <si>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</si>
  <si>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</si>
  <si>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</si>
  <si>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</si>
  <si>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</si>
  <si>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</si>
  <si>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</si>
  <si>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</si>
  <si>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</si>
  <si>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</si>
  <si>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</si>
  <si>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</si>
  <si>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</si>
  <si>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</si>
  <si>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</si>
  <si>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</si>
  <si>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</si>
  <si>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</si>
  <si>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</si>
  <si>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</si>
  <si>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</si>
  <si>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</si>
  <si>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</si>
  <si>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</si>
  <si>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</si>
  <si>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</si>
  <si>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</si>
  <si>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</si>
  <si>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</si>
  <si>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</si>
  <si>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</si>
  <si>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</si>
  <si>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</si>
  <si>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</si>
  <si>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</si>
  <si>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</si>
  <si>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</si>
  <si>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</si>
  <si>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</si>
  <si>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</si>
  <si>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</si>
  <si>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</si>
  <si>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</si>
  <si>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</si>
  <si>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</si>
  <si>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</si>
  <si>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</si>
  <si>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</si>
  <si>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</si>
  <si>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</si>
  <si>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</si>
  <si>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</si>
  <si>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</si>
  <si>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</si>
  <si>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</si>
  <si>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</si>
  <si>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</si>
  <si>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</si>
  <si>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</si>
  <si>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</si>
  <si>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</si>
  <si>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</si>
  <si>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</si>
  <si>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</si>
  <si>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</si>
  <si>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</si>
  <si>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</si>
  <si>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</si>
  <si>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</si>
  <si>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</si>
  <si>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</si>
  <si>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</si>
  <si>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</si>
  <si>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</si>
  <si>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</si>
  <si>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</si>
  <si>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</si>
  <si>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</si>
  <si>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</si>
  <si>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</si>
  <si>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</si>
  <si>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</si>
  <si>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</si>
  <si>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</si>
  <si>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</si>
  <si>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</si>
  <si>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</si>
  <si>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</si>
  <si>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</si>
  <si>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</si>
  <si>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</si>
  <si>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</si>
  <si>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</si>
  <si>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</si>
  <si>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</si>
  <si>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</si>
  <si>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</si>
  <si>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</si>
  <si>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</si>
  <si>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</si>
  <si>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</si>
  <si>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</si>
  <si>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</si>
  <si>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</si>
  <si>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</si>
  <si>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</si>
  <si>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</si>
  <si>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</si>
  <si>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</si>
  <si>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</si>
  <si>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</si>
  <si>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</si>
  <si>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</si>
  <si>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</si>
  <si>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</si>
  <si>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</si>
  <si>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</si>
  <si>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</si>
  <si>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</si>
  <si>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</si>
  <si>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</si>
  <si>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</si>
  <si>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</si>
  <si>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</si>
  <si>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</si>
  <si>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</si>
  <si>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</si>
  <si>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</si>
  <si>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</si>
  <si>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</si>
  <si>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</si>
  <si>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</si>
  <si>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</si>
  <si>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</si>
  <si>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</si>
  <si>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</si>
  <si>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</si>
  <si>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</si>
  <si>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</si>
  <si>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</si>
  <si>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</si>
  <si>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</si>
  <si>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</si>
  <si>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</si>
  <si>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</si>
  <si>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</si>
  <si>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</si>
  <si>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</si>
  <si>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</si>
  <si>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</si>
  <si>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</si>
  <si>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</si>
  <si>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</si>
  <si>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</si>
  <si>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</si>
  <si>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</si>
  <si>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</si>
  <si>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</si>
  <si>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</si>
  <si>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</si>
  <si>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</si>
  <si>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</si>
  <si>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</si>
  <si>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</si>
  <si>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</si>
  <si>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</si>
  <si>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</si>
  <si>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</si>
  <si>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</si>
  <si>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</si>
  <si>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</si>
  <si>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</si>
  <si>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</si>
  <si>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</si>
  <si>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</si>
  <si>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</si>
  <si>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</si>
  <si>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</si>
  <si>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</si>
  <si>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</si>
  <si>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</si>
  <si>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</si>
  <si>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</si>
  <si>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</si>
  <si>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</si>
  <si>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</si>
  <si>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</si>
  <si>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</si>
  <si>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</si>
  <si>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</si>
  <si>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</si>
  <si>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</si>
  <si>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</si>
  <si>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</si>
  <si>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</si>
  <si>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</si>
  <si>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</si>
  <si>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</si>
  <si>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</si>
  <si>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</si>
  <si>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</si>
  <si>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</si>
  <si>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</si>
  <si>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</si>
  <si>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</si>
  <si>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</si>
  <si>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</si>
  <si>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</si>
  <si>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</si>
  <si>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</si>
  <si>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</si>
  <si>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</si>
  <si>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</si>
  <si>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</si>
  <si>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</si>
  <si>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</si>
  <si>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</si>
  <si>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</si>
  <si>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</si>
  <si>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</si>
  <si>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</si>
  <si>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</si>
  <si>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</si>
  <si>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</si>
  <si>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</si>
  <si>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</si>
  <si>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</si>
  <si>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</si>
  <si>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</si>
  <si>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</si>
  <si>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</si>
  <si>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</si>
  <si>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</si>
  <si>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</si>
  <si>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</si>
  <si>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</si>
  <si>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</si>
  <si>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</si>
  <si>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</si>
  <si>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</si>
  <si>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</si>
  <si>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</si>
  <si>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</si>
  <si>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</si>
  <si>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</si>
  <si>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</si>
  <si>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</si>
  <si>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</si>
  <si>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</si>
  <si>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</si>
  <si>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</si>
  <si>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</si>
  <si>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</si>
  <si>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</si>
  <si>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</si>
  <si>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</si>
  <si>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</si>
  <si>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</si>
  <si>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</si>
  <si>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</si>
  <si>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</si>
  <si>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</si>
  <si>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</si>
  <si>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</si>
  <si>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</si>
  <si>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</si>
  <si>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</si>
  <si>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</si>
  <si>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</si>
  <si>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</si>
  <si>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</si>
  <si>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</si>
  <si>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</si>
  <si>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</si>
  <si>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</si>
  <si>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</si>
  <si>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</si>
  <si>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</si>
  <si>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</si>
  <si>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</si>
  <si>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</si>
  <si>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</si>
  <si>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</si>
  <si>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</si>
  <si>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</si>
  <si>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</si>
  <si>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</si>
  <si>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</si>
  <si>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</si>
  <si>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</si>
  <si>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</si>
  <si>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</si>
  <si>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</si>
  <si>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</si>
  <si>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</si>
  <si>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</si>
  <si>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</si>
  <si>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</si>
  <si>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</si>
  <si>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</si>
  <si>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</si>
  <si>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</si>
  <si>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</si>
  <si>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</si>
  <si>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</si>
  <si>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</si>
  <si>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</si>
  <si>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</si>
  <si>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</si>
  <si>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</si>
  <si>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</si>
  <si>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</si>
  <si>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</si>
  <si>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</si>
  <si>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</si>
  <si>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</si>
  <si>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</si>
  <si>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</si>
  <si>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</si>
  <si>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</si>
  <si>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</si>
  <si>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</si>
  <si>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</si>
  <si>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</si>
  <si>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</si>
  <si>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</si>
  <si>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</si>
  <si>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</si>
  <si>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</si>
  <si>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</si>
  <si>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</si>
  <si>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</si>
  <si>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</si>
  <si>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</si>
  <si>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</si>
  <si>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</si>
  <si>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</si>
  <si>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</si>
  <si>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</si>
  <si>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</si>
  <si>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</si>
  <si>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</si>
  <si>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</si>
  <si>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</si>
  <si>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</si>
  <si>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</si>
  <si>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</si>
  <si>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</si>
  <si>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</si>
  <si>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</si>
  <si>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</si>
  <si>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</si>
  <si>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</si>
  <si>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</si>
  <si>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</si>
  <si>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</si>
  <si>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</si>
  <si>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</si>
  <si>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</si>
  <si>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</si>
  <si>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</si>
  <si>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</si>
  <si>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</si>
  <si>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</si>
  <si>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</si>
  <si>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</si>
  <si>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</si>
  <si>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</si>
  <si>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</si>
  <si>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</si>
  <si>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</si>
  <si>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</si>
  <si>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</si>
  <si>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</si>
  <si>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</si>
  <si>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</si>
  <si>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</si>
  <si>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</si>
  <si>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</si>
  <si>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</si>
  <si>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</si>
  <si>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</si>
  <si>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</si>
  <si>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</si>
  <si>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</si>
  <si>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</si>
  <si>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</si>
  <si>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</si>
  <si>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</si>
  <si>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</si>
  <si>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</si>
  <si>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</si>
  <si>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</si>
  <si>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</si>
  <si>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</si>
  <si>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</si>
  <si>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</si>
  <si>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</si>
  <si>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</si>
  <si>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</si>
  <si>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</si>
  <si>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</si>
  <si>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</si>
  <si>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</si>
  <si>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</si>
  <si>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</si>
  <si>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</si>
  <si>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</si>
  <si>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</si>
  <si>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</si>
  <si>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</si>
  <si>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</si>
  <si>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</si>
  <si>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</si>
  <si>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</si>
  <si>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</si>
  <si>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</si>
  <si>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</si>
  <si>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</si>
  <si>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</si>
  <si>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</si>
  <si>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</si>
  <si>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</si>
  <si>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</si>
  <si>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</si>
  <si>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</si>
  <si>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</si>
  <si>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</si>
  <si>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</si>
  <si>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</si>
  <si>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</si>
  <si>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</si>
  <si>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</si>
  <si>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</si>
  <si>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</si>
  <si>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</si>
  <si>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</si>
  <si>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</si>
  <si>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</si>
  <si>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</si>
  <si>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</si>
  <si>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</si>
  <si>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</si>
  <si>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</si>
  <si>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</si>
  <si>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</si>
  <si>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</si>
  <si>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</si>
  <si>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</si>
  <si>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</si>
  <si>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</si>
  <si>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</si>
  <si>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</si>
  <si>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</si>
  <si>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</si>
  <si>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</si>
  <si>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</si>
  <si>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</si>
  <si>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</si>
  <si>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</si>
  <si>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</si>
  <si>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</si>
  <si>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</si>
  <si>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</si>
  <si>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</si>
  <si>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</si>
  <si>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</si>
  <si>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</si>
  <si>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</si>
  <si>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</si>
  <si>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</si>
  <si>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</si>
  <si>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</si>
  <si>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</si>
  <si>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</si>
  <si>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</si>
  <si>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</si>
  <si>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</si>
  <si>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</si>
  <si>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</si>
  <si>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</si>
  <si>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</si>
  <si>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</si>
  <si>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</si>
  <si>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</si>
  <si>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</si>
  <si>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</si>
  <si>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</si>
  <si>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</si>
  <si>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</si>
  <si>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</si>
  <si>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</si>
  <si>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</si>
  <si>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</si>
  <si>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</si>
  <si>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</si>
  <si>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</si>
  <si>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</si>
  <si>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</si>
  <si>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</si>
  <si>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</si>
  <si>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</si>
  <si>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</si>
  <si>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</si>
  <si>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</si>
  <si>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</si>
  <si>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</si>
  <si>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</si>
  <si>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</si>
  <si>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</si>
  <si>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</si>
  <si>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</si>
  <si>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</si>
  <si>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</si>
  <si>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</si>
  <si>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</si>
  <si>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</si>
  <si>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</si>
  <si>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</si>
  <si>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</si>
  <si>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</si>
  <si>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</si>
  <si>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</si>
  <si>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</si>
  <si>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</si>
  <si>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</si>
  <si>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</si>
  <si>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</si>
  <si>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</si>
  <si>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</si>
  <si>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</si>
  <si>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</si>
  <si>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</si>
  <si>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</si>
  <si>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</si>
  <si>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</si>
  <si>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</si>
  <si>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</si>
  <si>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</si>
  <si>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</si>
  <si>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</si>
  <si>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</si>
  <si>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</si>
  <si>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</si>
  <si>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</si>
  <si>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</si>
  <si>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</si>
  <si>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</si>
  <si>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</si>
  <si>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</si>
  <si>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</si>
  <si>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</si>
  <si>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</si>
  <si>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</si>
  <si>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</si>
  <si>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</si>
  <si>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</si>
  <si>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</si>
  <si>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</si>
  <si>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</si>
  <si>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</si>
  <si>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</si>
  <si>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</si>
  <si>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</si>
  <si>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</si>
  <si>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</si>
  <si>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</si>
  <si>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</si>
  <si>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</si>
  <si>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</si>
  <si>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</si>
  <si>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</si>
  <si>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</si>
  <si>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</si>
  <si>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</si>
  <si>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</si>
  <si>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</si>
  <si>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</si>
  <si>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</si>
  <si>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</si>
  <si>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</si>
  <si>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</si>
  <si>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</si>
  <si>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</si>
  <si>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</si>
  <si>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</si>
  <si>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</si>
  <si>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</si>
  <si>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</si>
  <si>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</si>
  <si>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</si>
  <si>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</si>
  <si>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</si>
  <si>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</si>
  <si>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</si>
  <si>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</si>
  <si>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</si>
  <si>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</si>
  <si>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</si>
  <si>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</si>
  <si>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</si>
  <si>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</si>
  <si>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</si>
  <si>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</si>
  <si>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</si>
  <si>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</si>
  <si>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</si>
  <si>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</si>
  <si>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</si>
  <si>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</si>
  <si>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</si>
  <si>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</si>
  <si>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</si>
  <si>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</si>
  <si>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</si>
  <si>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</si>
  <si>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</si>
  <si>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</si>
  <si>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</si>
  <si>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</si>
  <si>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</si>
  <si>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</si>
  <si>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</si>
  <si>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</si>
  <si>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</si>
  <si>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</si>
  <si>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</si>
  <si>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</si>
  <si>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</si>
  <si>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</si>
  <si>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</si>
  <si>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</si>
  <si>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</si>
  <si>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</si>
  <si>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</si>
  <si>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</si>
  <si>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</si>
  <si>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</si>
  <si>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</si>
  <si>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</si>
  <si>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</si>
  <si>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</si>
  <si>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</si>
  <si>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</si>
  <si>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</si>
  <si>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</si>
  <si>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</si>
  <si>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</si>
  <si>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</si>
  <si>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</si>
  <si>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</si>
  <si>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</si>
  <si>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</si>
  <si>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</si>
  <si>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</si>
  <si>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</si>
  <si>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</si>
  <si>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</si>
  <si>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</si>
  <si>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</si>
  <si>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</si>
  <si>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</si>
  <si>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</si>
  <si>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</si>
  <si>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</si>
  <si>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</si>
  <si>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</si>
  <si>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</si>
  <si>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</si>
  <si>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</si>
  <si>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</si>
  <si>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</si>
  <si>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</si>
  <si>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</si>
  <si>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</si>
  <si>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</si>
  <si>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</si>
  <si>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</si>
  <si>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</si>
  <si>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</si>
  <si>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</si>
  <si>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</si>
  <si>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</si>
  <si>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</si>
  <si>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</si>
  <si>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</si>
  <si>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</si>
  <si>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</si>
  <si>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</si>
  <si>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</si>
  <si>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</si>
  <si>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</si>
  <si>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</si>
  <si>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</si>
  <si>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</si>
  <si>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</si>
  <si>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</si>
  <si>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</si>
  <si>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</si>
  <si>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</si>
  <si>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</si>
  <si>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</si>
  <si>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</si>
  <si>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</si>
  <si>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</si>
  <si>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</si>
  <si>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</si>
  <si>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</si>
  <si>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</si>
  <si>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</si>
  <si>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</si>
  <si>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</si>
  <si>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</si>
  <si>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</si>
  <si>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</si>
  <si>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</si>
  <si>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</si>
  <si>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</si>
  <si>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</si>
  <si>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</si>
  <si>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</si>
  <si>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</si>
  <si>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</si>
  <si>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</si>
  <si>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</si>
  <si>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</si>
  <si>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</si>
  <si>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</si>
  <si>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</si>
  <si>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</si>
  <si>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</si>
  <si>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</si>
  <si>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</si>
  <si>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</si>
  <si>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</si>
  <si>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</si>
  <si>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</si>
  <si>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</si>
  <si>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</si>
  <si>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</si>
  <si>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</si>
  <si>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</si>
  <si>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</si>
  <si>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</si>
  <si>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</si>
  <si>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</si>
  <si>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</si>
  <si>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</si>
  <si>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</si>
  <si>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</si>
  <si>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</si>
  <si>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</si>
  <si>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</si>
  <si>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</si>
  <si>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</si>
  <si>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</si>
  <si>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</si>
  <si>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</si>
  <si>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</si>
  <si>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</si>
  <si>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</si>
  <si>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</si>
  <si>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</si>
  <si>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</si>
  <si>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</si>
  <si>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</si>
  <si>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</si>
  <si>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</si>
  <si>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</si>
  <si>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</si>
  <si>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</si>
  <si>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</si>
  <si>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</si>
  <si>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</si>
  <si>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</si>
  <si>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</si>
  <si>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</si>
  <si>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</si>
  <si>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</si>
  <si>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</si>
  <si>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</si>
  <si>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</si>
  <si>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</si>
  <si>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</si>
  <si>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</si>
  <si>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</si>
  <si>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</si>
  <si>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</si>
  <si>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</si>
  <si>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</si>
  <si>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</si>
  <si>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</si>
  <si>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</si>
  <si>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</si>
  <si>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</si>
  <si>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</si>
  <si>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</si>
  <si>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</si>
  <si>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</si>
  <si>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</si>
  <si>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</si>
  <si>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</si>
  <si>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</si>
  <si>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</si>
  <si>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</si>
  <si>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</si>
  <si>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</si>
  <si>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</si>
  <si>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</si>
  <si>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</si>
  <si>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</si>
  <si>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</si>
  <si>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</si>
  <si>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</si>
  <si>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</si>
  <si>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</si>
  <si>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</si>
  <si>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</si>
  <si>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</si>
  <si>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</si>
  <si>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</si>
  <si>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</si>
  <si>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</si>
  <si>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</si>
  <si>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</si>
  <si>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</si>
  <si>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</si>
  <si>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</si>
  <si>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</si>
  <si>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</si>
  <si>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</si>
  <si>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</si>
  <si>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</si>
  <si>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</si>
  <si>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</si>
  <si>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</si>
  <si>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</si>
  <si>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</si>
  <si>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</si>
  <si>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</si>
  <si>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</si>
  <si>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</si>
  <si>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</si>
  <si>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</si>
  <si>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</si>
  <si>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</si>
  <si>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</si>
  <si>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</si>
  <si>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</si>
  <si>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</si>
  <si>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</si>
  <si>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</si>
  <si>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</si>
  <si>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</si>
  <si>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</si>
  <si>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</si>
  <si>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</si>
  <si>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</si>
  <si>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</si>
  <si>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</si>
  <si>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</si>
  <si>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</si>
  <si>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</si>
  <si>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</si>
  <si>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</si>
  <si>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</si>
  <si>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</si>
  <si>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</si>
  <si>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</si>
  <si>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</si>
  <si>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</si>
  <si>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</si>
  <si>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</si>
  <si>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</si>
  <si>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</si>
  <si>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</si>
  <si>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</si>
  <si>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</si>
  <si>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</si>
  <si>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</si>
  <si>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</si>
  <si>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</si>
  <si>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</si>
  <si>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</si>
  <si>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</si>
  <si>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</si>
  <si>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</si>
  <si>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</si>
  <si>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</si>
  <si>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</si>
  <si>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</si>
  <si>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</si>
  <si>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</si>
  <si>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</si>
  <si>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</si>
  <si>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</si>
  <si>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</si>
  <si>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</si>
  <si>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</si>
  <si>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</si>
  <si>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</si>
  <si>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</si>
  <si>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</si>
  <si>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</si>
  <si>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</si>
  <si>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</si>
  <si>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</si>
  <si>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</si>
  <si>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</si>
  <si>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</si>
  <si>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</si>
  <si>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</si>
  <si>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</si>
  <si>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</si>
  <si>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</si>
  <si>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</si>
  <si>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</si>
  <si>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</si>
  <si>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</si>
  <si>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</si>
  <si>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</si>
  <si>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</si>
  <si>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</si>
  <si>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</si>
  <si>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</si>
  <si>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</si>
  <si>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</si>
  <si>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</si>
  <si>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</si>
  <si>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</si>
  <si>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</si>
  <si>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</si>
  <si>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</si>
  <si>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</si>
  <si>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</si>
  <si>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</si>
  <si>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</si>
  <si>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</si>
  <si>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</si>
  <si>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</si>
  <si>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</si>
  <si>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</si>
  <si>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</si>
  <si>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</si>
  <si>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</si>
  <si>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</si>
  <si>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</si>
  <si>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</si>
  <si>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</si>
  <si>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</si>
  <si>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</si>
  <si>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</si>
  <si>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</si>
  <si>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</si>
  <si>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</si>
  <si>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</si>
  <si>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</si>
  <si>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</si>
  <si>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</si>
  <si>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</si>
  <si>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</si>
  <si>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</si>
  <si>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</si>
  <si>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</si>
  <si>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</si>
  <si>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</si>
  <si>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</si>
  <si>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</si>
  <si>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</si>
  <si>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</si>
  <si>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</si>
  <si>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</si>
  <si>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</si>
  <si>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</si>
  <si>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</si>
  <si>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</si>
  <si>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</si>
  <si>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</si>
  <si>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</si>
  <si>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</si>
  <si>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</si>
  <si>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</si>
  <si>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</si>
  <si>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</si>
  <si>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</si>
  <si>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</si>
  <si>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</si>
  <si>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</si>
  <si>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</si>
  <si>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</si>
  <si>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</si>
  <si>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</si>
  <si>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</si>
  <si>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</si>
  <si>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</si>
  <si>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</si>
  <si>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</si>
  <si>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</si>
  <si>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</si>
  <si>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</si>
  <si>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</si>
  <si>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</si>
  <si>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</si>
  <si>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</si>
  <si>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</si>
  <si>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</si>
  <si>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</si>
  <si>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</si>
  <si>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</si>
  <si>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</si>
  <si>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</si>
  <si>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</si>
  <si>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</si>
  <si>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</si>
  <si>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</si>
  <si>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</si>
  <si>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</si>
  <si>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</si>
  <si>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</si>
  <si>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</si>
  <si>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</si>
  <si>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</si>
  <si>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</si>
  <si>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</si>
  <si>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</si>
  <si>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</si>
  <si>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</si>
  <si>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</si>
  <si>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</si>
  <si>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</si>
  <si>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</si>
  <si>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</si>
  <si>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</si>
  <si>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</si>
  <si>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</si>
  <si>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</si>
  <si>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</si>
  <si>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</si>
  <si>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</si>
  <si>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</si>
  <si>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</si>
  <si>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</si>
  <si>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</si>
  <si>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</si>
  <si>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</si>
  <si>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</si>
  <si>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</si>
  <si>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</si>
  <si>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</si>
  <si>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</si>
  <si>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</si>
  <si>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</si>
  <si>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</si>
  <si>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</si>
  <si>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</si>
  <si>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</si>
  <si>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</si>
  <si>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</si>
  <si>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</si>
  <si>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</si>
  <si>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</si>
  <si>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</si>
  <si>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</si>
  <si>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</si>
  <si>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</si>
  <si>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</si>
  <si>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</si>
  <si>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</si>
  <si>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</si>
  <si>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</si>
  <si>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</si>
  <si>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</si>
  <si>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</si>
  <si>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</si>
  <si>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</si>
  <si>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</si>
  <si>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</si>
  <si>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</si>
  <si>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</si>
  <si>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</si>
  <si>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</si>
  <si>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</si>
  <si>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</si>
  <si>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</si>
  <si>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</si>
  <si>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</si>
  <si>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</si>
  <si>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</si>
  <si>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</si>
  <si>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</si>
  <si>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</si>
  <si>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</si>
  <si>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</si>
  <si>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</si>
  <si>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</si>
  <si>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</si>
  <si>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</si>
  <si>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</si>
  <si>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</si>
  <si>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</si>
  <si>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</si>
  <si>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</si>
  <si>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</si>
  <si>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</si>
  <si>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</si>
  <si>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</si>
  <si>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</si>
  <si>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</si>
  <si>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</si>
  <si>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</si>
  <si>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</si>
  <si>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</si>
  <si>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</si>
  <si>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</si>
  <si>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</si>
  <si>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</si>
  <si>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</si>
  <si>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</si>
  <si>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</si>
  <si>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</si>
  <si>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</si>
  <si>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</si>
  <si>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</si>
  <si>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</si>
  <si>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</si>
  <si>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</si>
  <si>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</si>
  <si>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</si>
  <si>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</si>
  <si>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</si>
  <si>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</si>
  <si>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</si>
  <si>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</si>
  <si>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</si>
  <si>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</si>
  <si>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</si>
  <si>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</si>
  <si>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</si>
  <si>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</si>
  <si>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</si>
  <si>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</si>
  <si>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</si>
  <si>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</si>
  <si>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</si>
  <si>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</si>
  <si>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</si>
  <si>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</si>
  <si>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</si>
  <si>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</si>
  <si>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</si>
  <si>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</si>
  <si>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</si>
  <si>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</si>
  <si>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</si>
  <si>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</si>
  <si>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</si>
  <si>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</si>
  <si>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</si>
  <si>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</si>
  <si>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</si>
  <si>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</si>
  <si>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</si>
  <si>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</si>
  <si>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</si>
  <si>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</si>
  <si>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</si>
  <si>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</si>
  <si>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</si>
  <si>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</si>
  <si>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</si>
  <si>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</si>
  <si>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</si>
  <si>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</si>
  <si>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</si>
  <si>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</si>
  <si>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</si>
  <si>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</si>
  <si>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</si>
  <si>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</si>
  <si>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</si>
  <si>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</si>
  <si>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</si>
  <si>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</si>
  <si>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</si>
  <si>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</si>
  <si>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</si>
  <si>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</si>
  <si>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</si>
  <si>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</si>
  <si>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</si>
  <si>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</si>
  <si>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</si>
  <si>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</si>
  <si>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</si>
  <si>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</si>
  <si>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</si>
  <si>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</si>
  <si>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</si>
  <si>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</si>
  <si>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</si>
  <si>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</si>
  <si>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</si>
  <si>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</si>
  <si>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</si>
  <si>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</si>
  <si>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</si>
  <si>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</si>
  <si>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</si>
  <si>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</si>
  <si>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</si>
  <si>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</si>
  <si>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</si>
  <si>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</si>
  <si>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</si>
  <si>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</si>
  <si>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</si>
  <si>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</si>
  <si>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</si>
  <si>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</si>
  <si>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</si>
  <si>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</si>
  <si>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</si>
  <si>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</si>
  <si>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</si>
  <si>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</si>
  <si>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</si>
  <si>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</si>
  <si>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</si>
  <si>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</si>
  <si>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</si>
  <si>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</si>
  <si>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</si>
  <si>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</si>
  <si>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</si>
  <si>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</si>
  <si>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</si>
  <si>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</si>
  <si>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</si>
  <si>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</si>
  <si>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</si>
  <si>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</si>
  <si>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</si>
  <si>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</si>
  <si>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</si>
  <si>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</si>
  <si>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</si>
  <si>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</si>
  <si>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</si>
  <si>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</si>
  <si>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</si>
  <si>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</si>
  <si>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</si>
  <si>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</si>
  <si>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</si>
  <si>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</si>
  <si>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</si>
  <si>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</si>
  <si>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</si>
  <si>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</si>
  <si>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</si>
  <si>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</si>
  <si>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</si>
  <si>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</si>
  <si>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</si>
  <si>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</si>
  <si>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</si>
  <si>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</si>
  <si>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</si>
  <si>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</si>
  <si>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</si>
  <si>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</si>
  <si>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</si>
  <si>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</si>
  <si>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</si>
  <si>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</si>
  <si>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</si>
  <si>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</si>
  <si>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</si>
  <si>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</si>
  <si>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</si>
  <si>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</si>
  <si>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</si>
  <si>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</si>
  <si>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</si>
  <si>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</si>
  <si>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</si>
  <si>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</si>
  <si>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</si>
  <si>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</si>
  <si>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</si>
  <si>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</si>
  <si>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</si>
  <si>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</si>
  <si>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</si>
  <si>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</si>
  <si>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</si>
  <si>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</si>
  <si>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</si>
  <si>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</si>
  <si>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</si>
  <si>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</si>
  <si>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</si>
  <si>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</si>
  <si>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</si>
  <si>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</si>
  <si>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</si>
  <si>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</si>
  <si>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</si>
  <si>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</si>
  <si>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</si>
  <si>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</si>
  <si>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</si>
  <si>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</si>
  <si>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</si>
  <si>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</si>
  <si>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</si>
  <si>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</si>
  <si>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</si>
  <si>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</si>
  <si>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</si>
  <si>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</si>
  <si>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</si>
  <si>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</si>
  <si>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</si>
  <si>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</si>
  <si>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</si>
  <si>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</si>
  <si>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</si>
  <si>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</si>
  <si>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</si>
  <si>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</si>
  <si>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</si>
  <si>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</si>
  <si>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</si>
  <si>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</si>
  <si>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</si>
  <si>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</si>
  <si>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</si>
  <si>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</si>
  <si>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</si>
  <si>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</si>
  <si>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</si>
  <si>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</si>
  <si>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</si>
  <si>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</si>
  <si>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</si>
  <si>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</si>
  <si>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</si>
  <si>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</si>
  <si>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</si>
  <si>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</si>
  <si>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</si>
  <si>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</si>
  <si>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</si>
  <si>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</si>
  <si>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</si>
  <si>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</si>
  <si>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</si>
  <si>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</si>
  <si>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</si>
  <si>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</si>
  <si>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</si>
  <si>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</si>
  <si>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</si>
  <si>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</si>
  <si>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</si>
  <si>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</si>
  <si>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</si>
  <si>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</si>
  <si>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</si>
  <si>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</si>
  <si>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</si>
  <si>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</si>
  <si>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</si>
  <si>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</si>
  <si>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</si>
  <si>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</si>
  <si>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</si>
  <si>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</si>
  <si>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</si>
  <si>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</si>
  <si>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</si>
  <si>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</si>
  <si>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</si>
  <si>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</si>
  <si>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</si>
  <si>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</si>
  <si>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</si>
  <si>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</si>
  <si>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</si>
  <si>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</si>
  <si>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</si>
  <si>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</si>
  <si>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</si>
  <si>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</si>
  <si>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</si>
  <si>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</si>
  <si>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</si>
  <si>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</si>
  <si>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</si>
  <si>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</si>
  <si>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</si>
  <si>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</si>
  <si>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</si>
  <si>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</si>
  <si>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</si>
  <si>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</si>
  <si>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</si>
  <si>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</si>
  <si>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</si>
  <si>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</si>
  <si>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</si>
  <si>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</si>
  <si>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</si>
  <si>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</si>
  <si>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</si>
  <si>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</si>
  <si>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</si>
  <si>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</si>
  <si>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</si>
  <si>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</si>
  <si>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</si>
  <si>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</si>
  <si>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</si>
  <si>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</si>
  <si>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</si>
  <si>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</si>
  <si>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</si>
  <si>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</si>
  <si>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</si>
  <si>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</si>
  <si>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</si>
  <si>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</si>
  <si>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</si>
  <si>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</si>
  <si>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</si>
  <si>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</si>
  <si>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</si>
  <si>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</si>
  <si>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</si>
  <si>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</si>
  <si>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</si>
  <si>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</si>
  <si>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</si>
  <si>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</si>
  <si>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</si>
  <si>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</si>
  <si>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</si>
  <si>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</si>
  <si>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</si>
  <si>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</si>
  <si>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</si>
  <si>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</si>
  <si>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</si>
  <si>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</si>
  <si>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</si>
  <si>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</si>
  <si>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</si>
  <si>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</si>
  <si>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</si>
  <si>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</si>
  <si>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</si>
  <si>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</si>
  <si>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</si>
  <si>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</si>
  <si>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</si>
  <si>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</si>
  <si>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</si>
  <si>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</si>
  <si>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</si>
  <si>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</si>
  <si>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</si>
  <si>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</si>
  <si>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</si>
  <si>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</si>
  <si>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</si>
  <si>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</si>
  <si>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</si>
  <si>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</si>
  <si>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</si>
  <si>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</si>
  <si>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</si>
  <si>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</si>
  <si>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</si>
  <si>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</si>
  <si>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</si>
  <si>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</si>
  <si>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</si>
  <si>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</si>
  <si>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</si>
  <si>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</si>
  <si>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</si>
  <si>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</si>
  <si>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</si>
  <si>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</si>
  <si>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</si>
  <si>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</si>
  <si>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</si>
  <si>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</si>
  <si>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</si>
  <si>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</si>
  <si>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</si>
  <si>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</si>
  <si>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</si>
  <si>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</si>
  <si>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</si>
  <si>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</si>
  <si>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</si>
  <si>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</si>
  <si>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</si>
  <si>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</si>
  <si>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</si>
  <si>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</si>
  <si>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</si>
  <si>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</si>
  <si>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</si>
  <si>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</si>
  <si>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</si>
  <si>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</si>
  <si>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</si>
  <si>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</si>
  <si>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</si>
  <si>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</si>
  <si>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</si>
  <si>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</si>
  <si>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</si>
  <si>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</si>
  <si>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</si>
  <si>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</si>
  <si>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</si>
  <si>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</si>
  <si>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</si>
  <si>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</si>
  <si>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</si>
  <si>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</si>
  <si>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</si>
  <si>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</si>
  <si>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</si>
  <si>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</si>
  <si>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</si>
  <si>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</si>
  <si>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</si>
  <si>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</si>
  <si>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</si>
  <si>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</si>
  <si>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</si>
  <si>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</si>
  <si>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</si>
  <si>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</si>
  <si>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</si>
  <si>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</si>
  <si>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</si>
  <si>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</si>
  <si>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</si>
  <si>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</si>
  <si>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</si>
  <si>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</si>
  <si>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</si>
  <si>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</si>
  <si>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</si>
  <si>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</si>
  <si>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</si>
  <si>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</si>
  <si>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</si>
  <si>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</si>
  <si>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</si>
  <si>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</si>
  <si>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</si>
  <si>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</si>
  <si>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</si>
  <si>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</si>
  <si>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</si>
  <si>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</si>
  <si>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</si>
  <si>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</si>
  <si>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</si>
  <si>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</si>
  <si>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</si>
  <si>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</si>
  <si>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</si>
  <si>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</si>
  <si>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</si>
  <si>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</si>
  <si>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</si>
  <si>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</si>
  <si>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</si>
  <si>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</si>
  <si>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</si>
  <si>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</si>
  <si>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</si>
  <si>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</si>
  <si>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</si>
  <si>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</si>
  <si>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</si>
  <si>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</si>
  <si>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</si>
  <si>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</si>
  <si>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</si>
  <si>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</si>
  <si>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</si>
  <si>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</si>
  <si>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</si>
  <si>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</si>
  <si>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</si>
  <si>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</si>
  <si>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</si>
  <si>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</si>
  <si>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</si>
  <si>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</si>
  <si>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</si>
  <si>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</si>
  <si>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</si>
  <si>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</si>
  <si>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</si>
  <si>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</si>
  <si>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</si>
  <si>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</si>
  <si>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</si>
  <si>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</si>
  <si>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</si>
  <si>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</si>
  <si>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</si>
  <si>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</si>
  <si>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</si>
  <si>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</si>
  <si>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</si>
  <si>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</si>
  <si>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</si>
  <si>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</si>
  <si>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</si>
  <si>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</si>
  <si>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</si>
  <si>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</si>
  <si>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</si>
  <si>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</si>
  <si>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</si>
  <si>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</si>
  <si>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</si>
  <si>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</si>
  <si>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</si>
  <si>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</si>
  <si>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</si>
  <si>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</si>
  <si>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</si>
  <si>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</si>
  <si>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</si>
  <si>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</si>
  <si>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</si>
  <si>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</si>
  <si>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</si>
  <si>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</si>
  <si>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</si>
  <si>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</si>
  <si>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</si>
  <si>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</si>
  <si>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</si>
  <si>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</si>
  <si>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</si>
  <si>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</si>
  <si>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</si>
  <si>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</si>
  <si>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</si>
  <si>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</si>
  <si>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</si>
  <si>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</si>
  <si>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</si>
  <si>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</si>
  <si>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</si>
  <si>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</si>
  <si>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</si>
  <si>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</si>
  <si>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</si>
  <si>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</si>
  <si>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</si>
  <si>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</si>
  <si>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</si>
  <si>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</si>
  <si>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</si>
  <si>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</si>
  <si>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</si>
  <si>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</si>
  <si>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</si>
  <si>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</si>
  <si>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</si>
  <si>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</si>
  <si>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</si>
  <si>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</si>
  <si>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</si>
  <si>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</si>
  <si>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</si>
  <si>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</si>
  <si>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</si>
  <si>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</si>
  <si>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</si>
  <si>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</si>
  <si>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</si>
  <si>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</si>
  <si>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</si>
  <si>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</si>
  <si>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</si>
  <si>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</si>
  <si>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</si>
  <si>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</si>
  <si>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</si>
  <si>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</si>
  <si>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</si>
  <si>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</si>
  <si>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</si>
  <si>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</si>
  <si>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</si>
  <si>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</si>
  <si>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</si>
  <si>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</si>
  <si>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</si>
  <si>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</si>
  <si>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</si>
  <si>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</si>
  <si>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</si>
  <si>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</si>
  <si>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</si>
  <si>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</si>
  <si>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</si>
  <si>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</si>
  <si>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</si>
  <si>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</si>
  <si>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</si>
  <si>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</si>
  <si>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</si>
  <si>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</si>
  <si>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</si>
  <si>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</si>
  <si>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</si>
  <si>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</si>
  <si>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</si>
  <si>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</si>
  <si>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</si>
  <si>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</si>
  <si>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</si>
  <si>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</si>
  <si>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</si>
  <si>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</si>
  <si>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</si>
  <si>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</si>
  <si>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</si>
  <si>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</si>
  <si>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</si>
  <si>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</si>
  <si>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</si>
  <si>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</si>
  <si>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</si>
  <si>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</si>
  <si>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</si>
  <si>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</si>
  <si>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</si>
  <si>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</si>
  <si>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</si>
  <si>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</si>
  <si>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</si>
  <si>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</si>
  <si>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</si>
  <si>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</si>
  <si>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</si>
  <si>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</si>
  <si>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</si>
  <si>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</si>
  <si>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</si>
  <si>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</si>
  <si>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</si>
  <si>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</si>
  <si>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</si>
  <si>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</si>
  <si>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</si>
  <si>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</si>
  <si>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</si>
  <si>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</si>
  <si>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</si>
  <si>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</si>
  <si>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</si>
  <si>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</si>
  <si>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</si>
  <si>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</si>
  <si>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</si>
  <si>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</si>
  <si>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</si>
  <si>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</si>
  <si>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</si>
  <si>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</si>
  <si>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</si>
  <si>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</si>
  <si>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</si>
  <si>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</si>
  <si>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</si>
  <si>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</si>
  <si>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</si>
  <si>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</si>
  <si>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</si>
  <si>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</si>
  <si>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</si>
  <si>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</si>
  <si>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</si>
  <si>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</si>
  <si>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</si>
  <si>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</si>
  <si>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</si>
  <si>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</si>
  <si>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</si>
  <si>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</si>
  <si>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</si>
  <si>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</si>
  <si>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</si>
  <si>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</si>
  <si>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</si>
  <si>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</si>
  <si>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</si>
  <si>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</si>
  <si>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</si>
  <si>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</si>
  <si>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</si>
  <si>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</si>
  <si>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</si>
  <si>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</si>
  <si>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</si>
  <si>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</si>
  <si>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</si>
  <si>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</si>
  <si>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</si>
  <si>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</si>
  <si>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</si>
  <si>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</si>
  <si>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</si>
  <si>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</si>
  <si>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</si>
  <si>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</si>
  <si>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</si>
  <si>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</si>
  <si>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</si>
  <si>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</si>
  <si>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</si>
  <si>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</si>
  <si>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</si>
  <si>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</si>
  <si>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</si>
  <si>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</si>
  <si>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</si>
  <si>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</si>
  <si>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</si>
  <si>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</si>
  <si>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</si>
  <si>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</si>
  <si>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</si>
  <si>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</si>
  <si>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</si>
  <si>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</si>
  <si>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</si>
  <si>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</si>
  <si>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</si>
  <si>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</si>
  <si>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</si>
  <si>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</si>
  <si>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</si>
  <si>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</si>
  <si>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</si>
  <si>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</si>
  <si>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</si>
  <si>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</si>
  <si>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</si>
  <si>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</si>
  <si>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</si>
  <si>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</si>
  <si>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</si>
  <si>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</si>
  <si>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</si>
  <si>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</si>
  <si>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</si>
  <si>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</si>
  <si>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</si>
  <si>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</si>
  <si>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</si>
  <si>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</si>
  <si>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</si>
  <si>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</si>
  <si>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</si>
  <si>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</si>
  <si>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</si>
  <si>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</si>
  <si>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</si>
  <si>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</si>
  <si>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</si>
  <si>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</si>
  <si>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</si>
  <si>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</si>
  <si>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</si>
  <si>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</si>
  <si>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</si>
  <si>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</si>
  <si>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</si>
  <si>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</si>
  <si>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</si>
  <si>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</si>
  <si>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</si>
  <si>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</si>
  <si>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</si>
  <si>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</si>
  <si>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</si>
  <si>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</si>
  <si>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</si>
  <si>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</si>
  <si>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</si>
  <si>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</si>
  <si>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</si>
  <si>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</si>
  <si>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</si>
  <si>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</si>
  <si>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</si>
  <si>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</si>
  <si>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</si>
  <si>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</si>
  <si>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</si>
  <si>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</si>
  <si>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</si>
  <si>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</si>
  <si>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</si>
  <si>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</si>
  <si>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</si>
  <si>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</si>
  <si>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</si>
  <si>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</si>
  <si>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</si>
  <si>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</si>
  <si>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</si>
  <si>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</si>
  <si>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</si>
  <si>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</si>
  <si>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</si>
  <si>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</si>
  <si>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</si>
  <si>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</si>
  <si>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</si>
  <si>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</si>
  <si>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</si>
  <si>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</si>
  <si>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</si>
  <si>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</si>
  <si>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</si>
  <si>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</si>
  <si>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</si>
  <si>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</si>
  <si>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</si>
  <si>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</si>
  <si>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</si>
  <si>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</si>
  <si>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</si>
  <si>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</si>
  <si>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</si>
  <si>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</si>
  <si>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</si>
  <si>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</si>
  <si>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</si>
  <si>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</si>
  <si>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</si>
  <si>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</si>
  <si>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</si>
  <si>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</si>
  <si>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</si>
  <si>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</si>
  <si>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</si>
  <si>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</si>
  <si>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</si>
  <si>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</si>
  <si>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</si>
  <si>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</si>
  <si>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</si>
  <si>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</si>
  <si>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</si>
  <si>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</si>
  <si>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</si>
  <si>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</si>
  <si>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</si>
  <si>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</si>
  <si>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</si>
  <si>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</si>
  <si>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</si>
  <si>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</si>
  <si>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</si>
  <si>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</si>
  <si>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</si>
  <si>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</si>
  <si>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</si>
  <si>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</si>
  <si>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</si>
  <si>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</si>
  <si>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</si>
  <si>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</si>
  <si>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</si>
  <si>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</si>
  <si>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</si>
  <si>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</si>
  <si>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</si>
  <si>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</si>
  <si>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</si>
  <si>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</si>
  <si>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</si>
  <si>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</si>
  <si>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</si>
  <si>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</si>
  <si>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</si>
  <si>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</si>
  <si>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</si>
  <si>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</si>
  <si>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</si>
  <si>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</si>
  <si>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</si>
  <si>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</si>
  <si>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</si>
  <si>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</si>
  <si>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</si>
  <si>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</si>
  <si>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</si>
  <si>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</si>
  <si>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</si>
  <si>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</si>
  <si>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</si>
  <si>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</si>
  <si>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</si>
  <si>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</si>
  <si>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</si>
  <si>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</si>
  <si>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</si>
  <si>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</si>
  <si>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</si>
  <si>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</si>
  <si>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</si>
  <si>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</si>
  <si>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</si>
  <si>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</si>
  <si>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</si>
  <si>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</si>
  <si>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</si>
  <si>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</si>
  <si>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</si>
  <si>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</si>
  <si>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</si>
  <si>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</si>
  <si>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</si>
  <si>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</si>
  <si>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</si>
  <si>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</si>
  <si>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</si>
  <si>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</si>
  <si>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</si>
  <si>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</si>
  <si>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</si>
  <si>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</si>
  <si>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</si>
  <si>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</si>
  <si>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</si>
  <si>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</si>
  <si>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</si>
  <si>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</si>
  <si>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</si>
  <si>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</si>
  <si>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</si>
  <si>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</si>
  <si>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</si>
  <si>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</si>
  <si>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</si>
  <si>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</si>
  <si>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</si>
  <si>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</si>
  <si>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</si>
  <si>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</si>
  <si>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</si>
  <si>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</si>
  <si>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</si>
  <si>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</si>
  <si>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</si>
  <si>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</si>
  <si>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</si>
  <si>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</si>
  <si>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</si>
  <si>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</si>
  <si>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</si>
  <si>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</si>
  <si>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</si>
  <si>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</si>
  <si>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</si>
  <si>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</si>
  <si>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</si>
  <si>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</si>
  <si>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</si>
  <si>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</si>
  <si>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</si>
  <si>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</si>
  <si>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</si>
  <si>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</si>
  <si>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</si>
  <si>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</si>
  <si>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</si>
  <si>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</si>
  <si>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</si>
  <si>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</si>
  <si>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</si>
  <si>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</si>
  <si>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</si>
  <si>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</si>
  <si>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</si>
  <si>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</si>
  <si>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</si>
  <si>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</si>
  <si>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</si>
  <si>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</si>
  <si>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</si>
  <si>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</si>
  <si>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</si>
  <si>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</si>
  <si>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</si>
  <si>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</si>
  <si>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</si>
  <si>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</si>
  <si>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</si>
  <si>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</si>
  <si>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</si>
  <si>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</si>
  <si>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</si>
  <si>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</si>
  <si>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</si>
  <si>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</si>
  <si>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</si>
  <si>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</si>
  <si>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</si>
  <si>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</si>
  <si>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</si>
  <si>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</si>
  <si>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</si>
  <si>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</si>
  <si>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</si>
  <si>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</si>
  <si>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</si>
  <si>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</si>
  <si>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</si>
  <si>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</si>
  <si>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</si>
  <si>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</si>
  <si>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</si>
  <si>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</si>
  <si>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</si>
  <si>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</si>
  <si>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</si>
  <si>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</si>
  <si>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</si>
  <si>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</si>
  <si>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</si>
  <si>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</si>
  <si>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</si>
  <si>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</si>
  <si>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</si>
  <si>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</si>
  <si>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</si>
  <si>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</si>
  <si>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</si>
  <si>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</si>
  <si>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</si>
  <si>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</si>
  <si>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</si>
  <si>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</si>
  <si>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</si>
  <si>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</si>
  <si>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</si>
  <si>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</si>
  <si>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</si>
  <si>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</si>
  <si>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</si>
  <si>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</si>
  <si>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</si>
  <si>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</si>
  <si>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</si>
  <si>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</si>
  <si>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</si>
  <si>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</si>
  <si>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</si>
  <si>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</si>
  <si>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</si>
  <si>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</si>
  <si>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</si>
  <si>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</si>
  <si>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</si>
  <si>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</si>
  <si>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</si>
  <si>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</si>
  <si>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</si>
  <si>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</si>
  <si>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</si>
  <si>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</si>
  <si>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</si>
  <si>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</si>
  <si>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</si>
  <si>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</si>
  <si>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</si>
  <si>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</si>
  <si>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</si>
  <si>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</si>
  <si>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</si>
  <si>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</si>
  <si>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</si>
  <si>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</si>
  <si>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</si>
  <si>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</si>
  <si>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</si>
  <si>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</si>
  <si>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</si>
  <si>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</si>
  <si>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</si>
  <si>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</si>
  <si>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</si>
  <si>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</si>
  <si>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</si>
  <si>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</si>
  <si>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</si>
  <si>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</si>
  <si>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</si>
  <si>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</si>
  <si>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</si>
  <si>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</si>
  <si>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</si>
  <si>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</si>
  <si>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</si>
  <si>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</si>
  <si>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</si>
  <si>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</si>
  <si>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</si>
  <si>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</si>
  <si>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</si>
  <si>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</si>
  <si>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</si>
  <si>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</si>
  <si>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</si>
  <si>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</si>
  <si>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</si>
  <si>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</si>
  <si>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</si>
  <si>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</si>
  <si>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</si>
  <si>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</si>
  <si>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</si>
  <si>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</si>
  <si>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</si>
  <si>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</si>
  <si>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</si>
  <si>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</si>
  <si>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</si>
  <si>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</si>
  <si>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</si>
  <si>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</si>
  <si>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</si>
  <si>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</si>
  <si>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</si>
  <si>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</si>
  <si>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</si>
  <si>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</si>
  <si>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</si>
  <si>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</si>
  <si>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</si>
  <si>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</si>
  <si>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</si>
  <si>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</si>
  <si>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</si>
  <si>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</si>
  <si>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</si>
  <si>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</si>
  <si>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</si>
  <si>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</si>
  <si>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</si>
  <si>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</si>
  <si>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</si>
  <si>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</si>
  <si>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</si>
  <si>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</si>
  <si>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</si>
  <si>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</si>
  <si>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</si>
  <si>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</si>
  <si>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</si>
  <si>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</si>
  <si>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</si>
  <si>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</si>
  <si>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</si>
  <si>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</si>
  <si>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</si>
  <si>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</si>
  <si>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</si>
  <si>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</si>
  <si>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</si>
  <si>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</si>
  <si>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</si>
  <si>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</si>
  <si>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</si>
  <si>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</si>
  <si>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</si>
  <si>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</si>
  <si>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</si>
  <si>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</si>
  <si>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</si>
  <si>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</si>
  <si>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</si>
  <si>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</si>
  <si>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</si>
  <si>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</si>
  <si>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</si>
  <si>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</si>
  <si>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</si>
  <si>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</si>
  <si>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</si>
  <si>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</si>
  <si>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</si>
  <si>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</si>
  <si>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</si>
  <si>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</si>
  <si>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</si>
  <si>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</si>
  <si>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</si>
  <si>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</si>
  <si>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</si>
  <si>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</si>
  <si>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</si>
  <si>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</si>
  <si>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</si>
  <si>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</si>
  <si>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</si>
  <si>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</si>
  <si>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</si>
  <si>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</si>
  <si>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</si>
  <si>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</si>
  <si>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</si>
  <si>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</si>
  <si>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</si>
  <si>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</si>
  <si>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</si>
  <si>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</si>
  <si>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</si>
  <si>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</si>
  <si>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</si>
  <si>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</si>
  <si>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</si>
  <si>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</si>
  <si>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</si>
  <si>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</si>
  <si>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</si>
  <si>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</si>
  <si>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</si>
  <si>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</si>
  <si>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</si>
  <si>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</si>
  <si>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</si>
  <si>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</si>
  <si>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</si>
  <si>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</si>
  <si>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</si>
  <si>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</si>
  <si>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</si>
  <si>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</si>
  <si>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</si>
  <si>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</si>
  <si>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</si>
  <si>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</si>
  <si>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</si>
  <si>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</si>
  <si>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</si>
  <si>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</si>
  <si>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</si>
  <si>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</si>
  <si>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</si>
  <si>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</si>
  <si>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</si>
  <si>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</si>
  <si>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</si>
  <si>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</si>
  <si>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</si>
  <si>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</si>
  <si>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</si>
  <si>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</si>
  <si>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</si>
  <si>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</si>
  <si>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</si>
  <si>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</si>
  <si>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</si>
  <si>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</si>
  <si>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</si>
  <si>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</si>
  <si>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</si>
  <si>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</si>
  <si>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</si>
  <si>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</si>
  <si>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</si>
  <si>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</si>
  <si>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</si>
  <si>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</si>
  <si>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</si>
  <si>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</si>
  <si>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</si>
  <si>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</si>
  <si>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</si>
  <si>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</si>
  <si>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</si>
  <si>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</si>
  <si>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</si>
  <si>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</si>
  <si>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</si>
  <si>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</si>
  <si>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</si>
  <si>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</si>
  <si>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</si>
  <si>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</si>
  <si>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</si>
  <si>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</si>
  <si>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</si>
  <si>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</si>
  <si>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</si>
  <si>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</si>
  <si>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</si>
  <si>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</si>
  <si>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</si>
  <si>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</si>
  <si>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</si>
  <si>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</si>
  <si>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</si>
  <si>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</si>
  <si>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</si>
  <si>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</si>
  <si>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</si>
  <si>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</si>
  <si>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</si>
  <si>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</si>
  <si>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</si>
  <si>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</si>
  <si>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</si>
  <si>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</si>
  <si>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</si>
  <si>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</si>
  <si>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</si>
  <si>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</si>
  <si>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</si>
  <si>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</si>
  <si>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</si>
  <si>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</si>
  <si>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</si>
  <si>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</si>
  <si>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</si>
  <si>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</si>
  <si>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</si>
  <si>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</si>
  <si>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</si>
  <si>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</si>
  <si>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</si>
  <si>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</si>
  <si>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</si>
  <si>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</si>
  <si>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</si>
  <si>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</si>
  <si>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</si>
  <si>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</si>
  <si>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</si>
  <si>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</si>
  <si>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</si>
  <si>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</si>
  <si>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</si>
  <si>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</si>
  <si>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</si>
  <si>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</si>
  <si>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</si>
  <si>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</si>
  <si>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</si>
  <si>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</si>
  <si>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</si>
  <si>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</si>
  <si>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</si>
  <si>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</si>
  <si>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</si>
  <si>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</si>
  <si>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</si>
  <si>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</si>
  <si>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</si>
  <si>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</si>
  <si>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</si>
  <si>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</si>
  <si>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</si>
  <si>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</si>
  <si>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</si>
  <si>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</si>
  <si>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</si>
  <si>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</si>
  <si>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</si>
  <si>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</si>
  <si>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</si>
  <si>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</si>
  <si>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</si>
  <si>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</si>
  <si>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</si>
  <si>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</si>
  <si>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</si>
  <si>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</si>
  <si>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</si>
  <si>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</si>
  <si>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</si>
  <si>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</si>
  <si>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</si>
  <si>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</si>
  <si>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</si>
  <si>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</si>
  <si>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</si>
  <si>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</si>
  <si>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</si>
  <si>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</si>
  <si>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</si>
  <si>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</si>
  <si>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</si>
  <si>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</si>
  <si>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</si>
  <si>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</si>
  <si>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</si>
  <si>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</si>
  <si>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</si>
  <si>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</si>
  <si>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</si>
  <si>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</si>
  <si>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</si>
  <si>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</si>
  <si>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</si>
  <si>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</si>
  <si>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</si>
  <si>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</si>
  <si>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</si>
  <si>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</si>
  <si>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</si>
  <si>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</si>
  <si>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</si>
  <si>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</si>
  <si>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</si>
  <si>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</si>
  <si>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</si>
  <si>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</si>
  <si>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</si>
  <si>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</si>
  <si>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</si>
  <si>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</si>
  <si>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</si>
  <si>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</si>
  <si>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</si>
  <si>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</si>
  <si>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</si>
  <si>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</si>
  <si>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</si>
  <si>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</si>
  <si>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</si>
  <si>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</si>
  <si>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</si>
  <si>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</si>
  <si>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</si>
  <si>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</si>
  <si>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</si>
  <si>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</si>
  <si>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</si>
  <si>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</si>
  <si>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</si>
  <si>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</si>
  <si>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</si>
  <si>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</si>
  <si>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</si>
  <si>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</si>
  <si>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</si>
  <si>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</si>
  <si>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</si>
  <si>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</si>
  <si>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</si>
  <si>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</si>
  <si>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</si>
  <si>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</si>
  <si>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</si>
  <si>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</si>
  <si>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</si>
  <si>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</si>
  <si>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</si>
  <si>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</si>
  <si>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</si>
  <si>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</si>
  <si>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</si>
  <si>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</si>
  <si>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</si>
  <si>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</si>
  <si>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</si>
  <si>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</si>
  <si>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</si>
  <si>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</si>
  <si>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</si>
  <si>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</si>
  <si>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</si>
  <si>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</si>
  <si>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</si>
  <si>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</si>
  <si>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</si>
  <si>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</si>
  <si>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</si>
  <si>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</si>
  <si>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</si>
  <si>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</si>
  <si>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</si>
  <si>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</si>
  <si>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</si>
  <si>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</si>
  <si>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</si>
  <si>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</si>
  <si>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</si>
  <si>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</si>
  <si>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</si>
  <si>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</si>
  <si>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</si>
  <si>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</si>
  <si>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</si>
  <si>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</si>
  <si>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</si>
  <si>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</si>
  <si>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</si>
  <si>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</si>
  <si>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</si>
  <si>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</si>
  <si>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</si>
  <si>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</si>
  <si>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</si>
  <si>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</si>
  <si>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</si>
  <si>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</si>
  <si>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</si>
  <si>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</si>
  <si>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</si>
  <si>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</si>
  <si>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</si>
  <si>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</si>
  <si>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</si>
  <si>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</si>
  <si>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</si>
  <si>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</si>
  <si>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</si>
  <si>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</si>
  <si>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</si>
  <si>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</si>
  <si>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</si>
  <si>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</si>
  <si>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</si>
  <si>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</si>
  <si>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</si>
  <si>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</si>
  <si>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</si>
  <si>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</si>
  <si>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</si>
  <si>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</si>
  <si>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</si>
  <si>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</si>
  <si>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</si>
  <si>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</si>
  <si>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</si>
  <si>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</si>
  <si>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</si>
  <si>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</si>
  <si>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</si>
  <si>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</si>
  <si>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</si>
  <si>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</si>
  <si>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</si>
  <si>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</si>
  <si>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</si>
  <si>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</si>
  <si>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</si>
  <si>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</si>
  <si>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</si>
  <si>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</si>
  <si>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</si>
  <si>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</si>
  <si>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</si>
  <si>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</si>
  <si>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</si>
  <si>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</si>
  <si>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</si>
  <si>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</si>
  <si>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</si>
  <si>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</si>
  <si>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</si>
  <si>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</si>
  <si>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</si>
  <si>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</si>
  <si>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</si>
  <si>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</si>
  <si>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</si>
  <si>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</si>
  <si>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</si>
  <si>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</si>
  <si>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</si>
  <si>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</si>
  <si>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</si>
  <si>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</si>
  <si>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</si>
  <si>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</si>
  <si>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</si>
  <si>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</si>
  <si>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</si>
  <si>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</si>
  <si>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</si>
  <si>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</si>
  <si>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</si>
  <si>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</si>
  <si>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</si>
  <si>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</si>
  <si>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</si>
  <si>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</si>
  <si>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</si>
  <si>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</si>
  <si>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</si>
  <si>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</si>
  <si>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</si>
  <si>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</si>
  <si>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</si>
  <si>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</si>
  <si>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</si>
  <si>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</si>
  <si>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</si>
  <si>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</si>
  <si>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</si>
  <si>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</si>
  <si>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</si>
  <si>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</si>
  <si>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</si>
  <si>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</si>
  <si>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</si>
  <si>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</si>
  <si>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</si>
  <si>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</si>
  <si>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</si>
  <si>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</si>
  <si>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</si>
  <si>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</si>
  <si>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</si>
  <si>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</si>
  <si>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</si>
  <si>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</si>
  <si>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</si>
  <si>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</si>
  <si>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</si>
  <si>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</si>
  <si>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</si>
  <si>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</si>
  <si>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</si>
  <si>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</si>
  <si>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</si>
  <si>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</si>
  <si>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</si>
  <si>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</si>
  <si>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</si>
  <si>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</si>
  <si>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</si>
  <si>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</si>
  <si>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</si>
  <si>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</si>
  <si>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</si>
  <si>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</si>
  <si>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</si>
  <si>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</si>
  <si>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</si>
  <si>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</si>
  <si>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</si>
  <si>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</si>
  <si>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</si>
  <si>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</si>
  <si>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</si>
  <si>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</si>
  <si>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</si>
  <si>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</si>
  <si>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</si>
  <si>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</si>
  <si>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</si>
  <si>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</si>
  <si>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</si>
  <si>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</si>
  <si>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</si>
  <si>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</si>
  <si>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</si>
  <si>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</si>
  <si>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</si>
  <si>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</si>
  <si>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</si>
  <si>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</si>
  <si>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</si>
  <si>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</si>
  <si>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</si>
  <si>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</si>
  <si>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</si>
  <si>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</si>
  <si>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</si>
  <si>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</si>
  <si>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</si>
  <si>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</si>
  <si>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</si>
  <si>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</si>
  <si>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</si>
  <si>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</si>
  <si>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</si>
  <si>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</si>
  <si>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</si>
  <si>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</si>
  <si>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</si>
  <si>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</si>
  <si>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</si>
  <si>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</si>
  <si>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</si>
  <si>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</si>
  <si>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</si>
  <si>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</si>
  <si>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</si>
  <si>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</si>
  <si>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</si>
  <si>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</si>
  <si>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</si>
  <si>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</si>
  <si>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</si>
  <si>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</si>
  <si>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</si>
  <si>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</si>
  <si>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</si>
  <si>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</si>
  <si>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</si>
  <si>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</si>
  <si>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</si>
  <si>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</si>
  <si>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</si>
  <si>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</si>
  <si>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</si>
  <si>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</si>
  <si>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</si>
  <si>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</si>
  <si>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</si>
  <si>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</si>
  <si>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</si>
  <si>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</si>
  <si>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</si>
  <si>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</si>
  <si>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</si>
  <si>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</si>
  <si>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</si>
  <si>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</si>
  <si>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</si>
  <si>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</si>
  <si>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</si>
  <si>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</si>
  <si>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</si>
  <si>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</si>
  <si>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</si>
  <si>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</si>
  <si>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</si>
  <si>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</si>
  <si>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</si>
  <si>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</si>
  <si>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</si>
  <si>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</si>
  <si>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</si>
  <si>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</si>
  <si>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</si>
  <si>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</si>
  <si>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</si>
  <si>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</si>
  <si>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</si>
  <si>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</si>
  <si>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</si>
  <si>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</si>
  <si>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</si>
  <si>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</si>
  <si>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</si>
  <si>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</si>
  <si>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</si>
  <si>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</si>
  <si>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</si>
  <si>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</si>
  <si>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</si>
  <si>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</si>
  <si>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</si>
  <si>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</si>
  <si>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</si>
  <si>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</si>
  <si>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</si>
  <si>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</si>
  <si>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</si>
  <si>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</si>
  <si>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</si>
  <si>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</si>
  <si>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</si>
  <si>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</si>
  <si>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</si>
  <si>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</si>
  <si>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</si>
  <si>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</si>
  <si>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</si>
  <si>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</si>
  <si>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</si>
  <si>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</si>
  <si>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</si>
  <si>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</si>
  <si>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</si>
  <si>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</si>
  <si>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</si>
  <si>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</si>
  <si>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</si>
  <si>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</si>
  <si>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</si>
  <si>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</si>
  <si>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</si>
  <si>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</si>
  <si>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</si>
  <si>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</si>
  <si>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</si>
  <si>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</si>
  <si>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</si>
  <si>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</si>
  <si>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</si>
  <si>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</si>
  <si>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</si>
  <si>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</si>
  <si>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</si>
  <si>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</si>
  <si>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</si>
  <si>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</si>
  <si>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</si>
  <si>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</si>
  <si>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</si>
  <si>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</si>
  <si>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</si>
  <si>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</si>
  <si>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</si>
  <si>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</si>
  <si>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</si>
  <si>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</si>
  <si>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</si>
  <si>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</si>
  <si>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</si>
  <si>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</si>
  <si>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</si>
  <si>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</si>
  <si>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</si>
  <si>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</si>
  <si>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</si>
  <si>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</si>
  <si>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</si>
  <si>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</si>
  <si>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</si>
  <si>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</si>
  <si>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</si>
  <si>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</si>
  <si>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</si>
  <si>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</si>
  <si>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</si>
  <si>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</si>
  <si>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</si>
  <si>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</si>
  <si>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</si>
  <si>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</si>
  <si>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</si>
  <si>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</si>
  <si>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</si>
  <si>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</si>
  <si>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</si>
  <si>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</si>
  <si>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</si>
  <si>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</si>
  <si>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</si>
  <si>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</si>
  <si>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</si>
  <si>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</si>
  <si>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</si>
  <si>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</si>
  <si>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</si>
  <si>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</si>
  <si>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</si>
  <si>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</si>
  <si>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</si>
  <si>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</si>
  <si>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</si>
  <si>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</si>
  <si>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</si>
  <si>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</si>
  <si>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</si>
  <si>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</si>
  <si>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</si>
  <si>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</si>
  <si>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</si>
  <si>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</si>
  <si>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</si>
  <si>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</si>
  <si>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</si>
  <si>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</si>
  <si>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</si>
  <si>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</si>
  <si>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</si>
  <si>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</si>
  <si>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</si>
  <si>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</si>
  <si>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</si>
  <si>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</si>
  <si>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</si>
  <si>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</si>
  <si>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</si>
  <si>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</si>
  <si>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</si>
  <si>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</si>
  <si>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</si>
  <si>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</si>
  <si>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</si>
  <si>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</si>
  <si>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</si>
  <si>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</si>
  <si>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</si>
  <si>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</si>
  <si>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</si>
  <si>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</si>
  <si>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</si>
  <si>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</si>
  <si>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</si>
  <si>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</si>
  <si>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</si>
  <si>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</si>
  <si>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</si>
  <si>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</si>
  <si>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</si>
  <si>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</si>
  <si>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</si>
  <si>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</si>
  <si>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</si>
  <si>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</si>
  <si>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</si>
  <si>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</si>
  <si>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</si>
  <si>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</si>
  <si>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</si>
  <si>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</si>
  <si>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</si>
  <si>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</si>
  <si>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</si>
  <si>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</si>
  <si>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</si>
  <si>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</si>
  <si>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</si>
  <si>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</si>
  <si>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</si>
  <si>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</si>
  <si>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</si>
  <si>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</si>
  <si>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</si>
  <si>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</si>
  <si>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</si>
  <si>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</si>
  <si>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</si>
  <si>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</si>
  <si>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</si>
  <si>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</si>
  <si>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</si>
  <si>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</si>
  <si>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</si>
  <si>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</si>
  <si>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</si>
  <si>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</si>
  <si>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</si>
  <si>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</si>
  <si>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</si>
  <si>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</si>
  <si>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</si>
  <si>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</si>
  <si>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</si>
  <si>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</si>
  <si>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</si>
  <si>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</si>
  <si>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</si>
  <si>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</si>
  <si>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</si>
  <si>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</si>
  <si>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</si>
  <si>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</si>
  <si>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</si>
  <si>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</si>
  <si>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</si>
  <si>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</si>
  <si>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</si>
  <si>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</si>
  <si>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</si>
  <si>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</si>
  <si>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</si>
  <si>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</si>
  <si>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</si>
  <si>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</si>
  <si>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</si>
  <si>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</si>
  <si>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</si>
  <si>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</si>
  <si>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</si>
  <si>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</si>
  <si>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</si>
  <si>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</si>
  <si>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</si>
  <si>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</si>
  <si>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</si>
  <si>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</si>
  <si>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</si>
  <si>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</si>
  <si>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</si>
  <si>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</si>
  <si>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</si>
  <si>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</si>
  <si>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</si>
  <si>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</si>
  <si>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</si>
  <si>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</si>
  <si>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</si>
  <si>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</si>
  <si>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</si>
  <si>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</si>
  <si>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</si>
  <si>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</si>
  <si>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</si>
  <si>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</si>
  <si>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</si>
  <si>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</si>
  <si>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</si>
  <si>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</si>
  <si>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</si>
  <si>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</si>
  <si>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</si>
  <si>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</si>
  <si>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</si>
  <si>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</si>
  <si>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</si>
  <si>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</si>
  <si>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</si>
  <si>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</si>
  <si>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</si>
  <si>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</si>
  <si>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</si>
  <si>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</si>
  <si>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</si>
  <si>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</si>
  <si>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</si>
  <si>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</si>
  <si>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</si>
  <si>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</si>
  <si>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</si>
  <si>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</si>
  <si>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</si>
  <si>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</si>
  <si>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</si>
  <si>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</si>
  <si>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</si>
  <si>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</si>
  <si>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</si>
  <si>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</si>
  <si>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</si>
  <si>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</si>
  <si>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</si>
  <si>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</si>
  <si>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</si>
  <si>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</si>
  <si>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</si>
  <si>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</si>
  <si>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</si>
  <si>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</si>
  <si>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</si>
  <si>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</si>
  <si>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</si>
  <si>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</si>
  <si>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</si>
  <si>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</si>
  <si>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</si>
  <si>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</si>
  <si>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</si>
  <si>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</si>
  <si>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</si>
  <si>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</si>
  <si>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</si>
  <si>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</si>
  <si>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</si>
  <si>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</si>
  <si>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</si>
  <si>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</si>
  <si>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</si>
  <si>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</si>
  <si>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</si>
  <si>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</si>
  <si>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</si>
  <si>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</si>
  <si>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</si>
  <si>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</si>
  <si>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</si>
  <si>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</si>
  <si>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</si>
  <si>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</si>
  <si>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</si>
  <si>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</si>
  <si>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</si>
  <si>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</si>
  <si>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</si>
  <si>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</si>
  <si>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</si>
  <si>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</si>
  <si>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</si>
  <si>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</si>
  <si>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</si>
  <si>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</si>
  <si>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</si>
  <si>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</si>
  <si>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</si>
  <si>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</si>
  <si>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</si>
  <si>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</si>
  <si>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</si>
  <si>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</si>
  <si>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</si>
  <si>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</si>
  <si>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</si>
  <si>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</si>
  <si>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</si>
  <si>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</si>
  <si>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</si>
  <si>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</si>
  <si>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</si>
  <si>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</si>
  <si>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</si>
  <si>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</si>
  <si>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</si>
  <si>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</si>
  <si>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</si>
  <si>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</si>
  <si>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</si>
  <si>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</si>
  <si>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</si>
  <si>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</si>
  <si>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</si>
  <si>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</si>
  <si>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</si>
  <si>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</si>
  <si>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</si>
  <si>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</si>
  <si>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</si>
  <si>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</si>
  <si>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</si>
  <si>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</si>
  <si>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</si>
  <si>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</si>
  <si>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</si>
  <si>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</si>
  <si>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</si>
  <si>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</si>
  <si>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</si>
  <si>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</si>
  <si>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</si>
  <si>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</si>
  <si>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</si>
  <si>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</si>
  <si>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</si>
  <si>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</si>
  <si>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</si>
  <si>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</si>
  <si>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</si>
  <si>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</si>
  <si>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</si>
  <si>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</si>
  <si>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</si>
  <si>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</si>
  <si>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</si>
  <si>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</si>
  <si>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</si>
  <si>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</si>
  <si>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</si>
  <si>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</si>
  <si>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</si>
  <si>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</si>
  <si>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</si>
  <si>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</si>
  <si>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</si>
  <si>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</si>
  <si>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</si>
  <si>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</si>
  <si>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</si>
  <si>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</si>
  <si>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</si>
  <si>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</si>
  <si>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</si>
  <si>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</si>
  <si>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</si>
  <si>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</si>
  <si>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</si>
  <si>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</si>
  <si>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</si>
  <si>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</si>
  <si>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</si>
  <si>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</si>
  <si>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</si>
  <si>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</si>
  <si>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</si>
  <si>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</si>
  <si>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</si>
  <si>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</si>
  <si>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</si>
  <si>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</si>
  <si>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</si>
  <si>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</si>
  <si>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</si>
  <si>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</si>
  <si>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</si>
  <si>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</si>
  <si>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</si>
  <si>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</si>
  <si>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</si>
  <si>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</si>
  <si>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</si>
  <si>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</si>
  <si>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</si>
  <si>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</si>
  <si>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</si>
  <si>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</si>
  <si>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</si>
  <si>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</si>
  <si>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</si>
  <si>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</si>
  <si>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</si>
  <si>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</si>
  <si>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</si>
  <si>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</si>
  <si>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</si>
  <si>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</si>
  <si>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</si>
  <si>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</si>
  <si>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</si>
  <si>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</si>
  <si>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</si>
  <si>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</si>
  <si>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</si>
  <si>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</si>
  <si>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</si>
  <si>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</si>
  <si>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</si>
  <si>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</si>
  <si>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</si>
  <si>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</si>
  <si>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</si>
  <si>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</si>
  <si>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</si>
  <si>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</si>
  <si>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</si>
  <si>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</si>
  <si>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</si>
  <si>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</si>
  <si>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</si>
  <si>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</si>
  <si>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</si>
  <si>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</si>
  <si>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</si>
  <si>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</si>
  <si>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</si>
  <si>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</si>
  <si>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</si>
  <si>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</si>
  <si>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</si>
  <si>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</si>
  <si>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</si>
  <si>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</si>
  <si>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</si>
  <si>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</si>
  <si>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</si>
  <si>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</si>
  <si>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</si>
  <si>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</si>
  <si>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</si>
  <si>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</si>
  <si>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</si>
  <si>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</si>
  <si>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</si>
  <si>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</si>
  <si>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</si>
  <si>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</si>
  <si>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</si>
  <si>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</si>
  <si>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</si>
  <si>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</si>
  <si>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</si>
  <si>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</si>
  <si>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</si>
  <si>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</si>
  <si>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</si>
  <si>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</si>
  <si>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</si>
  <si>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</si>
  <si>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</si>
  <si>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</si>
  <si>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</si>
  <si>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</si>
  <si>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</si>
  <si>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</si>
  <si>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</si>
  <si>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</si>
  <si>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</si>
  <si>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</si>
  <si>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</si>
  <si>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</si>
  <si>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</si>
  <si>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</si>
  <si>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</si>
  <si>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</si>
  <si>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</si>
  <si>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</si>
  <si>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</si>
  <si>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</si>
  <si>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</si>
  <si>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</si>
  <si>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</si>
  <si>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</si>
  <si>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</si>
  <si>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</si>
  <si>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</si>
  <si>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</si>
  <si>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</si>
  <si>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</si>
  <si>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</si>
  <si>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</si>
  <si>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</si>
  <si>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</si>
  <si>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</si>
  <si>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</si>
  <si>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</si>
  <si>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</si>
  <si>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</si>
  <si>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</si>
  <si>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</si>
  <si>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</si>
  <si>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</si>
  <si>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</si>
  <si>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</si>
  <si>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</si>
  <si>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</si>
  <si>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</si>
  <si>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</si>
  <si>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</si>
  <si>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</si>
  <si>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</si>
  <si>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</si>
  <si>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</si>
  <si>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</si>
  <si>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</si>
  <si>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</si>
  <si>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</si>
  <si>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</si>
  <si>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</si>
  <si>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</si>
  <si>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</si>
  <si>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</si>
  <si>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</si>
  <si>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</si>
  <si>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</si>
  <si>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</si>
  <si>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</si>
  <si>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</si>
  <si>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</si>
  <si>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</si>
  <si>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</si>
  <si>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</si>
  <si>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</si>
  <si>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</si>
  <si>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</si>
  <si>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</si>
  <si>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</si>
  <si>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</si>
  <si>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</si>
  <si>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</si>
  <si>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</si>
  <si>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</si>
  <si>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</si>
  <si>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</si>
  <si>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</si>
  <si>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</si>
  <si>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</si>
  <si>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</si>
  <si>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</si>
  <si>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</si>
  <si>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</si>
  <si>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</si>
  <si>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</si>
  <si>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</si>
  <si>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</si>
  <si>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</si>
  <si>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</si>
  <si>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</si>
  <si>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</si>
  <si>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</si>
  <si>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</si>
  <si>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</si>
  <si>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</si>
  <si>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</si>
  <si>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</si>
  <si>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</si>
  <si>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</si>
  <si>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</si>
  <si>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</si>
  <si>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</si>
  <si>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</si>
  <si>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</si>
  <si>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</si>
  <si>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</si>
  <si>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</si>
  <si>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</si>
  <si>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</si>
  <si>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</si>
  <si>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</si>
  <si>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</si>
  <si>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</si>
  <si>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</si>
  <si>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</si>
  <si>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</si>
  <si>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</si>
  <si>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</si>
  <si>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</si>
  <si>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</si>
  <si>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</si>
  <si>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</si>
  <si>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</si>
  <si>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</si>
  <si>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</si>
  <si>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</si>
  <si>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</si>
  <si>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</si>
  <si>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</si>
  <si>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</si>
  <si>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</si>
  <si>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</si>
  <si>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</si>
  <si>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</si>
  <si>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</si>
  <si>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</si>
  <si>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</si>
  <si>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</si>
  <si>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</si>
  <si>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</si>
  <si>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</si>
  <si>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</si>
  <si>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</si>
  <si>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</si>
  <si>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</si>
  <si>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</si>
  <si>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</si>
  <si>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</si>
  <si>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</si>
  <si>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</si>
  <si>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</si>
  <si>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</si>
  <si>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</si>
  <si>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</si>
  <si>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</si>
  <si>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</si>
  <si>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</si>
  <si>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</si>
  <si>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</si>
  <si>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</si>
  <si>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</si>
  <si>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</si>
  <si>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</si>
  <si>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</si>
  <si>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</si>
  <si>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</si>
  <si>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</si>
  <si>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</si>
  <si>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</si>
  <si>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</si>
  <si>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</si>
  <si>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</si>
  <si>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</si>
  <si>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</si>
  <si>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</si>
  <si>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</si>
  <si>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</si>
  <si>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</si>
  <si>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</si>
  <si>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</si>
  <si>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</si>
  <si>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</si>
  <si>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</si>
  <si>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</si>
  <si>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</si>
  <si>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</si>
  <si>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</si>
  <si>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</si>
  <si>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</si>
  <si>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</si>
  <si>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</si>
  <si>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</si>
  <si>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</si>
  <si>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</si>
  <si>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</si>
  <si>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</si>
  <si>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</si>
  <si>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</si>
  <si>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</si>
  <si>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</si>
  <si>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</si>
  <si>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</si>
  <si>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</si>
  <si>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</si>
  <si>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</si>
  <si>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</si>
  <si>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</si>
  <si>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</si>
  <si>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</si>
  <si>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</si>
  <si>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</si>
  <si>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</si>
  <si>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</si>
  <si>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</si>
  <si>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</si>
  <si>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</si>
  <si>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</si>
  <si>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</si>
  <si>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</si>
  <si>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</si>
  <si>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</si>
  <si>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</si>
  <si>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</si>
  <si>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</si>
  <si>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</si>
  <si>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</si>
  <si>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</si>
  <si>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</si>
  <si>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</si>
  <si>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</si>
  <si>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</si>
  <si>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</si>
  <si>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</si>
  <si>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</si>
  <si>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</si>
  <si>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</si>
  <si>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</si>
  <si>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</si>
  <si>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</si>
  <si>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</si>
  <si>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</si>
  <si>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</si>
  <si>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</si>
  <si>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</si>
  <si>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</si>
  <si>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</si>
  <si>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</si>
  <si>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</si>
  <si>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</si>
  <si>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</si>
  <si>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</si>
  <si>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</si>
  <si>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</si>
  <si>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</si>
  <si>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</si>
  <si>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</si>
  <si>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</si>
  <si>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</si>
  <si>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</si>
  <si>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</si>
  <si>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</si>
  <si>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</si>
  <si>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</si>
  <si>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</si>
  <si>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</si>
  <si>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</si>
  <si>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</si>
  <si>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</si>
  <si>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</si>
  <si>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</si>
  <si>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</si>
  <si>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</si>
  <si>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</si>
  <si>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</si>
  <si>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</si>
  <si>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</si>
  <si>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</si>
  <si>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</si>
  <si>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</si>
  <si>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</si>
  <si>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</si>
  <si>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</si>
  <si>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</si>
  <si>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</si>
  <si>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</si>
  <si>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</si>
  <si>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</si>
  <si>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</si>
  <si>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</si>
  <si>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</si>
  <si>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</si>
  <si>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</si>
  <si>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</si>
  <si>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</si>
  <si>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</si>
  <si>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</si>
  <si>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</si>
  <si>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</si>
  <si>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</si>
  <si>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</si>
  <si>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</si>
  <si>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</si>
  <si>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</si>
  <si>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</si>
  <si>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</si>
  <si>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</si>
  <si>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</si>
  <si>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</si>
  <si>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</si>
  <si>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</si>
  <si>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</si>
  <si>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</si>
  <si>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</si>
  <si>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</si>
  <si>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</si>
  <si>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</si>
  <si>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</si>
  <si>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</si>
  <si>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</si>
  <si>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</si>
  <si>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</si>
  <si>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</si>
  <si>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</si>
  <si>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</si>
  <si>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</si>
  <si>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</si>
  <si>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</si>
  <si>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</si>
  <si>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</si>
  <si>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</si>
  <si>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</si>
  <si>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</si>
  <si>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</si>
  <si>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</si>
  <si>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</si>
  <si>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</si>
  <si>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</si>
  <si>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</si>
  <si>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</si>
  <si>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</si>
  <si>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</si>
  <si>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</si>
  <si>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</si>
  <si>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</si>
  <si>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</si>
  <si>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</si>
  <si>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</si>
  <si>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</si>
  <si>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</si>
  <si>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</si>
  <si>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</si>
  <si>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</si>
  <si>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</si>
  <si>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</si>
  <si>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</si>
  <si>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</si>
  <si>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</si>
  <si>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</si>
  <si>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</si>
  <si>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</si>
  <si>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</si>
  <si>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</si>
  <si>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</si>
  <si>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</si>
  <si>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</si>
  <si>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</si>
  <si>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</si>
  <si>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</si>
  <si>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</si>
  <si>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</si>
  <si>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</si>
  <si>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</si>
  <si>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</si>
  <si>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</si>
  <si>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</si>
  <si>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</si>
  <si>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</si>
  <si>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</si>
  <si>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</si>
  <si>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</si>
  <si>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</si>
  <si>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</si>
  <si>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</si>
  <si>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</si>
  <si>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</si>
  <si>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</si>
  <si>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</si>
  <si>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</si>
  <si>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</si>
  <si>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</si>
  <si>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</si>
  <si>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</si>
  <si>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</si>
  <si>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</si>
  <si>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</si>
  <si>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</si>
  <si>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</si>
  <si>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</si>
  <si>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</si>
  <si>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</si>
  <si>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</si>
  <si>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</si>
  <si>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</si>
  <si>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</si>
  <si>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</si>
  <si>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PCM-20251117-00001665</t>
  </si>
  <si>
    <t>EM team on the way ETA 60 mins</t>
  </si>
  <si>
    <t xml:space="preserve"> PCM-20250215-00000830 </t>
  </si>
  <si>
    <t>LTE site still down and  site located in aramco area access issue need special permission</t>
  </si>
  <si>
    <t>PCM-20251117-00001705</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</si>
  <si>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</si>
  <si>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</si>
  <si>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</si>
  <si>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</si>
  <si>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</si>
  <si>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</si>
  <si>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</si>
  <si>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</si>
  <si>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</si>
  <si>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</si>
  <si>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EM team need 30 min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</si>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</sst>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315.81346157407097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45978.761887499997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45978.761887499997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45978.761887499997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45978.761887499997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45978.761887499997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45978.761887499997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45978.761887499997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45978.761887499997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45978.761887499997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45978.761887499997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45978.761887499997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45978.761887499997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45978.761887499997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45978.761887499997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45978.761887499997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45978.761887499997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45978.761887499997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45978.761887499997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45978.761887499997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45978.761887499997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45978.761887499997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45978.761887499997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45978.761887499997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45978.761887499997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45978.761887499997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45978.761887499997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45978.761887499997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45978.761887499997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45978.761887499997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45978.761887499997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45978.761887499997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45978.761887499997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45978.761887499997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45978.761887499997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45978.761887499997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45978.761887499997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45978.761887499997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45978.761887499997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45978.761887499997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45978.761887499997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45978.761887499997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45978.761887499997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45978.761887499997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45978.761887499997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45978.761887499997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45978.761887499997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45978.761887499997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45978.761887499997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45978.761887499997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45978.761887499997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45978.761887499997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45978.761887499997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45978.761887499997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45978.761887499997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45978.761887499997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45978.761887499997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45978.761887499997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45978.761887499997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45978.761887499997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45978.761887499997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45978.761887499997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45978.761887499997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45978.761887499997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45978.761887499997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45978.761887499997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45978.761887499997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45978.761887499997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45978.761887499997</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45978.761887499997</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45978.761887499997</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355C6DC3-6331-4F56-B9B5-8A8796C07267}"/>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153.76204965278157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2.3681481477979105E-2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74"/>
      <c r="G5" s="75">
        <f ca="1">IFERROR(NOW()-F5,"-")</f>
        <v>45978.761887499997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45978.761887499997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45978.761887499997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45978.761887499997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45978.761887499997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45978.761887499997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45978.761887499997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45978.761887499997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45978.761887499997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45978.761887499997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45978.761887499997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45978.761887499997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45978.761887499997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45978.761887499997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45978.761887499997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45978.761887499997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45978.761887499997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45978.761887499997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45978.761887499997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45978.761887499997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45978.761887499997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45978.761887499997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45978.761887499997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45978.761887499997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45978.761887499997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45978.761887499997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45978.761887499997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45978.761887499997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45978.761887499997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45978.761887499997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45978.761887499997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45978.761887499997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45978.761887499997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45978.761887499997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45978.761887499997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45978.761887499997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45978.761887499997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45978.761887499997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45978.761887499997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45978.761887499997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45978.761887499997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45978.761887499997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45978.761887499997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45978.761887499997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45978.761887499997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45978.761887499997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45978.761887499997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45978.761887499997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45978.761887499997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45978.761887499997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45978.761887499997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45978.761887499997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45978.761887499997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45978.761887499997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45978.761887499997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45978.761887499997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45978.761887499997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45978.761887499997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45978.761887499997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45978.761887499997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45978.761887499997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45978.761887499997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45978.761887499997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45978.761887499997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45978.761887499997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45978.761887499997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45978.761887499997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45978.761887499997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45978.761887499997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45978.761887499997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45978.761887499997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45978.761887499997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45978.761887499997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45978.761887499997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45978.761887499997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45978.761887499997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45978.761887499997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45978.761887499997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45978.761887499997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45978.761887499997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45978.761887499997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45978.761887499997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45978.761887499997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45978.761887499997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45978.761887499997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45978.761887499997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45978.761887499997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45978.761887499997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45978.761887499997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45978.761887499997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45978.761887499997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45978.761887499997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45978.761887499997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45978.761887499997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45978.761887499997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45978.761887499997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45978.761887499997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45978.761887499997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45978.761887499997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45978.761887499997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45978.761887499997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45978.761887499997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45978.761887499997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45978.761887499997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45978.761887499997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45978.761887499997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45978.761887499997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45978.761887499997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45978.761887499997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45978.761887499997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45978.761887499997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45978.761887499997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45978.761887499997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45978.761887499997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45978.761887499997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45978.761887499997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45978.761887499997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45978.761887499997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45978.761887499997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45978.761887499997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45978.761887499997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45978.761887499997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45978.761887499997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45978.761887499997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45978.761887499997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45978.761887499997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45978.761887499997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45978.761887499997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45978.761887499997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45978.761887499997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45978.761887499997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45978.761887499997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45978.761887499997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45978.761887499997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45978.761887499997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45978.761887499997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45978.761887499997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45978.761887499997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45978.761887499997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45978.761887499997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45978.761887499997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45978.761887499997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45978.761887499997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45978.761887499997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45978.761887499997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45978.761887499997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45978.761887499997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45978.761887499997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45978.761887499997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45978.761887499997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45978.761887499997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45978.761887499997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45978.761887499997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45978.761887499997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45978.761887499997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45978.761887499997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45978.761887499997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45978.761887499997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45978.761887499997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45978.761887499997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45978.761887499997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45978.761887499997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45978.761887499997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45978.761887499997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45978.761887499997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45978.761887499997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45978.761887499997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45978.761887499997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45978.761887499997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45978.761887499997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45978.761887499997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45978.761887499997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45978.761887499997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45978.761887499997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45978.761887499997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45978.761887499997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45978.761887499997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45978.761887499997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45978.761887499997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45978.761887499997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45978.761887499997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45978.761887499997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45978.761887499997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45978.761887499997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45978.761887499997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45978.761887499997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45978.761887499997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45978.761887499997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45978.761887499997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45978.761887499997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45978.761887499997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45978.761887499997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45978.761887499997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45978.761887499997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45978.761887499997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45978.761887499997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45978.761887499997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45978.761887499997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45978.761887499997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45978.761887499997</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45978.761887499997</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F3" sqref="F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v>
      </c>
      <c r="D2" s="61" t="s">
        <v>22785</v>
      </c>
      <c r="E2" s="18" t="s">
        <v>39021</v>
      </c>
      <c r="F2" s="20">
        <v>45978.729386574072</v>
      </c>
      <c r="G2" s="21">
        <f t="shared" ref="G2:G11" ca="1" si="0">IFERROR(NOW()-F2,"-")</f>
        <v>3.2501041670911945E-2</v>
      </c>
      <c r="H2" s="22">
        <v>45978.723229166666</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ca="1" si="0"/>
        <v>45978.761887615743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45978.761887615743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45978.761887615743</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45978.761887615743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45978.761887615743</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45978.761887615743</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45978.761887615743</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45978.761887615743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45978.761887615743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45978.761887615743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45978.761887615743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45978.761887615743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45978.761887615743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45978.761887615743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45978.761887615743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45978.761887615743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45978.761887615743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45978.761887615743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45978.761887615743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45978.761887615743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45978.761887615743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45978.761887615743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45978.761887615743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45978.761887615743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45978.761887615743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45978.761887615743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45978.761887615743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45978.761887615743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45978.761887615743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45978.761887615743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45978.761887615743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45978.761887615743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45978.761887615743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45978.761887615743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45978.761887615743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45978.761887615743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45978.761887615743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45978.761887615743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45978.761887615743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45978.761887615743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45978.761887615743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45978.761887615743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45978.761887615743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45978.761887615743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45978.761887615743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45978.761887615743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45978.761887615743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45978.761887615743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45978.761887615743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45978.761887615743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45978.761887615743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45978.761887615743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45978.761887615743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45978.761887615743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45978.761887615743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45978.761887615743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45978.761887615743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45978.761887615743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45978.761887615743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45978.761887615743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45978.761887615743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45978.761887615743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45978.761887615743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45978.761887615743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45978.761887615743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45978.761887615743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45978.761887615743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45978.761887615743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45978.761887615743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45978.761887615743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45978.761887615743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45978.761887615743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45978.761887615743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45978.761887615743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45978.761887615743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45978.761887615743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45978.761887615743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45978.761887615743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45978.761887615743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45978.761887615743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45978.761887615743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45978.761887615743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45978.761887615743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45978.761887615743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45978.761887615743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45978.761887615743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45978.761887615743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45978.761887615743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45978.761887615743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45978.761887615743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45978.761887615743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45978.761887615743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45978.761887615743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45978.761887615743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45978.761887615743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45978.761887615743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45978.761887615743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45978.761887615743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45978.761887615743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45978.761887615743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45978.761887615743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45978.761887615743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45978.761887615743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45978.761887615743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45978.761887615743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45978.761887615743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45978.761887615743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45978.761887615743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45978.761887615743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45978.761887615743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45978.761887615743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45978.761887615743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45978.761887615743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45978.761887615743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45978.761887615743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45978.761887615743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45978.761887615743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45978.761887615743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45978.761887615743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45978.761887615743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45978.761887615743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45978.761887615743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45978.761887615743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45978.761887615743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45978.761887615743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45978.761887615743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45978.761887615743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45978.761887615743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45978.761887615743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45978.761887615743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45978.761887615743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45978.761887615743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45978.761887615743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45978.761887615743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45978.761887615743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45978.761887615743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45978.761887615743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45978.761887615743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45978.761887615743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45978.761887615743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45978.761887615743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45978.761887615743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45978.761887615743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45978.761887615743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45978.761887615743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45978.761887615743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45978.761887615743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45978.761887615743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45978.761887615743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45978.761887615743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45978.761887615743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45978.761887615743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45978.761887615743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45978.761887615743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45978.761887615743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45978.761887615743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45978.761887615743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45978.761887615743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45978.761887615743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45978.761887615743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45978.761887615743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45978.761887615743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45978.761887615743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45978.761887615743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45978.761887615743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45978.761887615743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45978.761887615743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45978.761887615743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45978.761887615743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45978.761887615743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45978.761887615743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45978.761887615743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45978.761887615743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45978.761887615743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45978.761887615743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45978.761887615743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45978.761887615743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45978.761887615743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45978.761887615743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45978.761887615743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45978.761887615743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45978.761887615743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45978.761887615743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45978.761887615743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45978.761887615743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45978.761887615743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45978.761887615743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45978.761887615743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45978.761887615743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45978.761887615743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45978.761887615743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45978.761887615743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45978.761887615743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45978.761887615743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45978.761887615743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45978.761887615743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45978.761887615743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45978.761887615743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45978.761887615743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45978.761887615743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45978.761887615743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45978.761887615743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45978.761887615743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45978.761887615743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45978.761887615743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45978.761887615743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45978.761887615743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45978.761887615743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45978.761887615743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45978.761887615743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45978.761887615743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45978.761887615743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45978.761887615743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45978.761887615743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45978.761887615743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45978.761887615743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45978.761887615743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45978.761887615743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45978.761887615743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45978.761887615743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45978.761887615743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45978.761887615743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45978.761887615743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45978.761887615743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45978.761887615743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45978.761887615743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45978.761887615743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45978.761887615743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45978.761887615743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45978.761887615743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45978.761887615743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45978.761887615743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45978.761887615743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45978.761887615743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45978.761887615743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45978.761887615743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45978.761887615743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45978.761887615743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45978.761887615743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45978.761887615743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45978.761887615743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45978.761887615743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45978.761887615743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45978.761887615743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45978.761887615743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45978.761887615743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45978.761887615743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45978.761887615743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45978.761887615743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45978.761887615743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45978.761887615743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45978.761887615743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45978.761887615743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45978.761887615743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45978.761887615743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45978.761887615743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45978.761887615743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45978.761887615743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45978.761887615743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45978.761887615743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45978.761887615743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45978.761887615743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45978.761887615743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45978.761887615743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45978.761887615743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45978.761887615743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45978.761887615743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45978.761887615743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45978.761887615743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45978.761887615743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45978.761887615743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45978.761887615743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45978.761887615743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45978.761887615743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45978.761887615743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45978.761887615743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45978.761887615743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45978.761887615743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45978.761887615743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45978.761887615743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45978.761887615743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45978.761887615743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45978.761887615743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45978.761887615743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45978.761887615743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45978.761887615743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45978.761887615743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45978.761887615743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45978.761887615743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45978.761887615743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45978.761887615743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45978.761887615743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45978.761887615743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45978.761887615743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45978.761887615743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45978.761887615743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45978.761887615743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45978.761887615743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45978.761887615743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45978.761887615743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45978.761887615743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45978.761887615743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45978.761887615743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45978.761887615743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45978.761887615743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45978.761887615743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45978.761887615743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45978.761887615743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45978.761887615743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45978.761887615743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45978.761887615743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45978.761887615743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45978.761887615743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45978.761887615743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45978.761887615743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45978.761887615743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45978.761887615743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45978.761887615743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45978.761887615743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45978.761887615743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45978.761887615743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45978.761887615743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45978.761887615743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45978.761887615743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45978.761887615743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45978.761887615743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45978.761887615743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45978.761887615743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45978.761887615743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45978.761887615743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45978.761887615743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45978.761887615743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45978.761887615743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45978.761887615743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45978.761887615743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45978.761887615743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45978.761887615743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45978.761887615743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45978.761887615743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45978.761887615743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45978.761887615743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45978.761887615743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45978.761887615743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45978.761887615743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45978.761887615743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45978.761887615743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45978.761887615743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45978.761887615743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45978.761887615743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45978.761887615743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45978.761887615743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45978.761887615743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45978.761887615743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45978.761887615743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45978.761887615743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45978.761887615743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45978.761887615743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45978.761887615743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45978.761887615743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45978.761887615743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45978.761887615743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45978.761887615743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45978.761887615743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45978.761887615743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45978.761887615743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45978.761887615743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45978.761887615743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45978.761887615743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45978.761887615743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45978.761887615743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45978.761887615743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45978.761887615743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45978.761887615743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45978.761887615743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45978.761887615743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45978.761887615743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45978.761887615743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45978.761887615743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45978.761887615743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45978.761887615743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45978.761887615743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45978.761887615743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45978.761887615743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45978.761887615743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45978.761887615743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45978.761887615743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45978.761887615743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45978.761887615743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45978.761887615743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45978.761887615743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45978.761887615743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45978.761887615743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45978.761887615743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45978.761887615743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45978.761887615743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45978.761887615743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45978.761887615743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45978.761887615743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45978.761887615743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45978.761887615743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45978.761887615743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45978.761887615743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45978.761887615743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45978.761887615743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45978.761887615743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45978.761887615743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45978.761887615743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45978.761887615743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45978.761887615743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45978.761887615743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45978.761887615743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45978.761887615743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45978.761887615743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45978.761887615743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45978.761887615743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45978.761887615743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45978.761887615743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45978.761887615743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45978.761887615743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45978.761887615743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45978.761887615743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45978.761887615743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45978.761887615743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45978.761887615743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45978.761887615743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45978.761887615743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45978.761887615743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45978.761887615743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45978.761887615743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45978.761887615743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45978.761887615743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45978.761887615743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45978.761887615743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45978.761887615743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45978.761887615743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45978.761887615743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45978.761887615743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45978.761887615743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45978.761887615743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45978.761887615743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45978.761887615743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45978.761887615743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45978.761887615743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45978.761887615743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45978.761887615743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45978.761887615743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45978.761887615743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45978.761887615743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45978.761887615743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45978.761887615743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45978.761887615743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45978.761887615743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45978.761887615743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45978.761887615743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45978.761887615743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45978.761887615743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45978.761887615743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45978.761887615743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45978.761887615743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45978.761887615743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45978.761887615743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45978.761887615743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45978.761887615743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45978.761887615743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45978.761887615743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45978.761887615743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45978.761887615743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45978.761887615743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45978.761887615743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45978.761887615743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45978.761887615743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45978.761887615743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45978.761887615743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45978.761887615743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45978.761887615743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45978.761887615743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45978.761887615743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45978.761887615743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45978.761887615743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45978.761887615743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45978.761887615743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45978.761887615743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45978.761887615743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45978.761887615743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45978.761887615743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45978.761887615743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45978.761887615743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45978.761887615743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45978.761887615743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45978.761887615743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45978.761887615743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45978.761887615743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45978.761887615743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45978.761887615743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45978.761887615743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45978.761887615743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45978.761887615743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45978.761887615743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45978.761887615743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45978.761887615743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45978.761887615743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45978.761887615743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45978.761887615743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45978.761887615743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45978.761887615743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45978.761887615743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45978.761887615743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45978.761887615743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45978.761887615743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45978.761887615743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45978.761887615743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45978.761887615743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45978.761887615743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45978.761887615743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45978.761887615743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45978.761887615743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45978.761887615743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45978.761887615743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45978.761887615743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45978.761887615743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45978.761887615743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45978.761887615743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45978.761887615743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45978.761887615743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45978.761887615743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45978.761887615743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45978.761887615743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45978.761887615743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45978.761887615743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45978.761887615743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45978.761887615743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45978.761887615743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45978.761887615743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45978.761887615743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45978.761887615743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45978.761887615743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45978.761887615743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45978.761887615743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45978.761887615743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45978.761887615743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45978.761887615743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45978.761887615743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45978.761887615743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45978.761887615743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45978.761887615743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45978.761887615743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45978.761887615743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45978.761887615743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45978.761887615743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45978.761887615743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45978.761887615743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45978.761887615743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45978.761887615743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45978.761887615743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45978.761887615743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45978.761887615743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45978.761887615743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45978.761887615743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45978.761887615743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45978.761887615743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45978.761887615743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45978.761887615743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45978.761887615743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45978.761887615743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45978.761887615743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45978.761887615743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45978.761887615743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45978.761887615743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45978.761887615743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45978.761887615743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45978.761887615743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45978.761887615743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45978.761887615743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45978.761887615743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45978.761887615743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45978.761887615743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45978.761887615743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45978.761887615743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45978.761887615743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45978.761887615743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45978.761887615743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45978.761887615743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45978.761887615743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45978.761887615743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45978.761887615743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45978.761887615743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45978.761887615743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45978.761887615743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45978.761887615743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45978.761887615743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45978.761887615743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45978.761887615743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45978.761887615743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45978.761887615743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45978.761887615743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45978.761887615743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45978.761887615743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45978.761887615743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45978.761887615743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45978.761887615743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45978.761887615743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45978.761887615743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45978.761887615743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45978.761887615743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45978.761887615743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45978.761887615743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45978.761887615743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45978.761887615743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45978.761887615743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45978.761887615743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45978.761887615743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45978.761887615743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45978.761887615743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45978.761887615743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45978.761887615743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45978.761887615743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45978.761887615743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45978.761887615743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45978.761887615743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45978.761887615743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45978.761887615743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45978.761887615743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45978.761887615743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45978.761887615743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45978.761887615743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45978.761887615743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45978.761887615743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45978.761887615743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45978.761887615743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45978.761887615743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45978.761887615743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45978.761887615743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45978.761887615743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45978.761887615743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45978.761887615743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45978.761887615743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45978.761887615743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45978.761887615743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45978.761887615743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45978.761887615743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45978.761887615743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45978.761887615743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45978.761887615743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45978.761887615743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45978.761887615743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45978.761887615743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45978.761887615743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45978.761887615743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45978.761887615743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45978.761887615743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45978.761887615743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45978.761887615743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45978.761887615743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45978.761887615743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45978.761887615743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45978.761887615743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45978.761887615743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45978.761887615743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45978.761887615743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45978.761887615743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45978.761887615743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45978.761887615743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45978.761887615743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45978.761887615743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45978.761887615743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45978.761887615743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45978.761887615743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45978.761887615743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45978.761887615743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45978.761887615743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45978.761887615743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45978.761887615743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45978.761887615743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45978.761887615743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45978.761887615743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45978.761887615743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45978.761887615743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45978.761887615743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45978.761887615743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45978.761887615743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45978.761887615743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45978.761887615743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45978.761887615743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45978.761887615743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45978.761887615743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45978.761887615743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45978.761887615743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45978.761887615743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45978.761887615743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45978.761887615743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45978.761887615743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45978.761887615743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45978.761887615743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45978.761887615743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45978.761887615743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45978.761887615743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45978.761887615743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45978.761887615743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45978.761887615743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45978.761887615743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45978.761887615743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45978.761887615743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45978.761887615743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45978.761887615743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45978.761887615743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45978.761887615743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45978.761887615743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45978.761887615743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45978.761887615743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45978.761887615743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45978.761887615743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45978.761887615743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45978.761887615743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45978.761887615743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45978.761887615743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45978.761887615743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45978.761887615743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45978.761887615743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45978.761887615743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45978.761887615743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45978.761887615743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45978.761887615743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45978.761887615743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45978.761887615743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45978.761887615743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45978.761887615743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45978.761887615743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45978.761887615743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45978.761887615743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45978.761887615743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45978.761887615743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45978.761887615743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45978.761887615743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45978.761887615743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45978.761887615743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45978.761887615743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45978.761887615743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45978.761887615743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45978.761887615743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45978.761887615743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45978.761887615743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45978.761887615743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45978.761887615743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45978.761887615743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45978.761887615743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45978.761887615743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45978.761887615743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45978.761887615743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45978.761887615743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45978.761887615743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45978.761887615743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45978.761887615743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45978.761887615743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45978.761887615743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45978.761887615743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45978.761887615743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45978.761887615743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45978.761887615743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45978.761887615743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45978.761887615743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45978.761887615743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45978.761887615743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45978.761887615743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45978.761887615743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45978.761887615743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45978.761887615743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45978.761887615743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45978.761887615743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45978.761887615743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45978.761887615743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45978.761887615743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45978.761887615743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45978.761887615743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45978.761887615743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45978.761887615743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45978.761887615743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45978.761887615743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45978.761887615743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45978.761887615743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45978.761887615743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45978.761887615743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45978.761887615743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45978.761887615743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45978.761887615743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45978.761887615743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45978.761887615743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45978.761887615743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45978.761887615743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45978.761887615743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45978.761887615743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45978.761887615743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45978.761887615743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45978.761887615743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45978.761887615743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45978.761887615743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45978.761887615743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45978.761887615743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45978.761887615743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45978.761887615743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45978.761887615743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45978.761887615743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45978.761887615743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45978.761887615743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45978.761887615743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45978.761887615743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45978.761887615743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45978.761887615743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45978.761887615743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45978.761887615743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45978.761887615743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45978.761887615743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45978.761887615743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45978.761887615743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45978.761887615743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45978.761887615743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45978.761887615743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45978.761887615743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45978.761887615743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45978.761887615743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45978.761887615743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45978.761887615743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45978.761887615743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45978.761887615743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45978.761887615743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45978.761887615743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45978.761887615743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45978.761887615743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45978.761887615743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45978.761887615743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45978.761887615743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45978.761887615743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45978.761887615743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45978.761887615743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45978.761887615743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45978.761887615743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45978.761887615743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45978.761887615743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45978.761887615743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45978.761887615743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45978.761887615743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45978.761887615743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45978.761887615743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45978.761887615743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45978.761887615743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45978.761887615743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45978.761887615743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45978.761887615743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45978.761887615743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45978.761887615743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45978.761887615743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45978.761887615743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45978.761887615743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45978.761887615743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45978.761887615743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45978.761887615743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45978.761887615743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45978.761887615743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45978.761887615743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45978.761887615743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45978.761887615743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45978.761887615743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45978.761887615743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45978.761887615743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45978.761887615743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45978.761887615743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45978.761887615743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45978.761887615743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45978.761887615743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45978.761887615743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45978.761887615743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45978.761887615743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45978.761887615743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45978.761887615743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45978.761887615743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45978.761887615743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45978.761887615743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45978.761887615743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45978.761887615743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45978.761887615743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45978.761887615743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45978.761887615743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45978.761887615743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45978.761887615743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45978.761887615743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45978.761887615743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45978.761887615743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45978.761887615743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45978.761887615743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45978.761887615743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45978.761887615743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45978.761887615743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45978.761887615743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45978.761887615743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45978.761887615743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45978.761887615743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45978.761887615743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45978.761887615743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45978.761887615743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45978.761887615743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45978.761887615743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45978.761887615743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45978.761887615743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45978.761887615743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45978.761887615743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45978.761887615743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45978.761887615743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45978.761887615743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45978.761887615743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45978.761887615743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45978.761887615743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45978.761887615743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45978.761887615743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45978.761887615743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45978.761887615743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45978.761887615743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45978.761887615743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45978.761887615743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45978.761887615743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45978.761887615743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45978.761887615743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45978.761887615743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45978.761887615743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45978.761887615743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45978.761887615743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45978.761887615743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45978.761887615743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45978.761887615743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45978.761887615743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45978.761887615743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45978.761887615743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45978.761887615743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45978.761887615743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45978.761887615743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45978.761887615743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45978.761887615743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45978.761887615743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45978.761887615743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45978.761887615743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45978.761887615743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45978.761887615743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45978.761887615743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45978.761887615743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45978.761887615743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45978.761887615743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45978.761887615743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45978.761887615743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45978.761887615743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45978.761887615743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45978.761887615743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45978.761887615743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45978.761887615743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45978.761887615743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45978.761887615743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45978.761887615743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45978.761887615743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45978.761887615743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45978.761887615743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45978.761887615743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45978.761887615743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45978.761887615743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45978.761887615743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45978.761887615743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45978.761887615743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45978.761887615743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45978.761887615743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45978.761887615743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45978.761887615743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45978.761887615743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45978.761887615743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45978.761887615743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45978.761887615743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45978.761887615743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45978.761887615743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45978.761887615743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45978.761887615743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45978.761887615743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45978.761887615743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45978.761887615743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45978.761887615743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45978.761887615743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45978.761887615743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45978.761887615743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45978.761887615743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45978.761887615743</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275.28116990740091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4</v>
      </c>
      <c r="D3" s="91" t="s">
        <v>36646</v>
      </c>
      <c r="E3" s="94" t="s">
        <v>39021</v>
      </c>
      <c r="F3" s="95">
        <v>45978.742175925923</v>
      </c>
      <c r="G3" s="96">
        <f ca="1">IFERROR(NOW()-F3,"")</f>
        <v>1.9711574073880911E-2</v>
      </c>
      <c r="H3" s="95">
        <v>45978.730844907404</v>
      </c>
      <c r="I3" s="113" t="str">
        <f>IFERROR(VLOOKUP(D3,DB!A:F,6,0),"")</f>
        <v>Generator-DG</v>
      </c>
      <c r="J3" s="113" t="str">
        <f>IFERROR(VLOOKUP(D3,DB!A:G,7,0),"")</f>
        <v>Good</v>
      </c>
      <c r="K3" s="97" t="s">
        <v>39112</v>
      </c>
      <c r="L3" s="91" t="str">
        <f>IFERROR(VLOOKUP(D3,DB!A:I,9,0),"")</f>
        <v>Latis</v>
      </c>
    </row>
    <row r="4" spans="1:16" ht="15" customHeight="1">
      <c r="A4" s="113"/>
      <c r="B4" s="113" t="str">
        <f>IFERROR(VLOOKUP(D4,DB!A:K,11,0),"")</f>
        <v/>
      </c>
      <c r="C4" s="93"/>
      <c r="D4" s="91"/>
      <c r="E4" s="94"/>
      <c r="F4" s="95"/>
      <c r="G4" s="96">
        <f ca="1">IFERROR(NOW()-F4,"")</f>
        <v>45978.761887499997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45978.761887499997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45978.761887499997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45978.761887499997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45978.761887499997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45978.761887499997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45978.761887499997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45978.761887499997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45978.761887499997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45978.761887499997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45978.761887499997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45978.761887499997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45978.761887499997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45978.761887499997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45978.761887499997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45978.761887499997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45978.761887499997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45978.761887499997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45978.761887499997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45978.761887499997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45978.761887499997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45978.761887499997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45978.761887499997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45978.761887499997</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I10" sqref="I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86.92982731480879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52.573010300926398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30.10077650463063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7" ca="1" si="2">IFERROR(NOW()-F5,"")</f>
        <v>1.2470842592592817</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33946</v>
      </c>
      <c r="E6" s="109" t="s">
        <v>39021</v>
      </c>
      <c r="F6" s="135">
        <v>45978.738356481481</v>
      </c>
      <c r="G6" s="109">
        <f t="shared" ca="1" si="2"/>
        <v>2.3531018516223412E-2</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ca="1" si="2"/>
        <v>45978.761887499997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45978.761887499997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45978.761887615743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45978.761887615743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45978.761887615743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45978.761887615743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45978.761887615743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45978.761887615743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45978.761887615743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45978.761887615743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45978.761887615743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45978.761887615743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45978.761887615743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45978.761887615743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45978.761887615743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45978.761887615743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45978.761887615743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45978.761887615743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45978.761887615743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45978.761887615743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45978.761887615743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45978.761887615743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45978.761887615743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45978.761887615743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45978.761887615743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45978.761887615743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45978.761887615743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45978.761887615743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45978.761887615743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45978.761887615743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45978.761887615743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45978.761887615743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45978.761887615743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45978.761887615743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45978.761887615743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45978.761887615743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45978.761887615743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45978.761887615743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45978.761887615743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45978.761887615743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45978.761887615743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45978.761887615743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45978.761887615743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45978.761887615743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45978.761887615743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45978.761887615743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45978.761887615743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45978.761887615743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45978.761887615743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45978.761887615743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45978.761887615743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45978.761887615743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45978.761887615743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45978.761887615743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45978.761887615743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45978.761887615743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45978.761887615743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45978.761887615743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45978.761887615743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45978.761887615743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45978.761887615743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45978.761887615743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45978.761887615743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45978.761887615743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45978.761887615743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45978.761887615743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45978.761887615743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45978.761887615743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45978.761887615743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45978.761887615743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45978.761887615743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45978.761887615743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45978.761887615743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45978.761887615743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45978.761887615743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45978.761887615743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45978.761887615743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45978.761887615743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45978.761887615743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45978.761887615743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45978.761887615743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45978.761887615743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45978.761887615743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45978.761887615743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45978.761887615743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45978.761887615743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45978.761887615743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45978.761887615743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45978.761887615743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45978.761887615743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45978.761887615743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45978.761887615743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45978.761887615743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45978.761887615743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45978.761887615743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45978.761887615743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45978.761887615743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45978.761887615743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45978.761887615743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45978.761887615743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45978.761887615743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45978.761887615743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45978.761887615743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45978.761887615743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45978.761887615743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45978.761887615743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45978.761887615743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45978.761887615743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45978.761887615743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45978.761887615743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45978.761887615743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45978.761887615743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45978.761887615743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45978.761887615743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45978.761887615743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45978.761887615743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45978.761887615743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45978.761887615743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45978.761887615743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45978.761887615743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45978.761887615743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45978.761887615743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45978.761887615743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45978.761887615743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45978.761887615743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45978.761887615743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45978.761887615743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45978.761887615743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45978.761887615743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45978.761887615743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45978.761887615743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45978.761887615743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45978.761887615743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45978.761887615743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45978.761887615743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45978.761887615743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45978.761887615743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45978.761887615743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45978.761887615743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45978.761887615743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45978.761887615743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45978.761887615743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45978.761887615743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45978.761887615743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45978.761887615743</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45978.761887615743</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45978.761887615743</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4</v>
      </c>
      <c r="D2" s="119" t="s">
        <v>32023</v>
      </c>
      <c r="E2" s="109" t="s">
        <v>39021</v>
      </c>
      <c r="F2" s="121">
        <v>45978.726736111108</v>
      </c>
      <c r="G2" s="104">
        <f t="shared" ref="G2:G53" ca="1" si="0">IFERROR(NOW()-F2,"-")</f>
        <v>3.5151388889062218E-2</v>
      </c>
      <c r="H2" s="121">
        <v>45978.726736111108</v>
      </c>
      <c r="I2" s="119" t="str">
        <f>IFERROR(VLOOKUP(D2,DB!A:F,6,0),"")</f>
        <v>SCECO</v>
      </c>
      <c r="J2" s="119" t="str">
        <f>IFERROR(VLOOKUP(D2,DB!A:G,7,0),"")</f>
        <v>Vandalized+No BB Design</v>
      </c>
      <c r="K2" s="122" t="s">
        <v>39124</v>
      </c>
      <c r="L2" s="123" t="str">
        <f>IFERROR(VLOOKUP(D2,DB!A:I,9,0),"")</f>
        <v>Latis</v>
      </c>
    </row>
    <row r="3" spans="1:16382" ht="31.5" customHeight="1">
      <c r="A3" s="118"/>
      <c r="B3" s="119" t="str">
        <f>IFERROR(VLOOKUP(D3,DB!A:K,11,0),"")</f>
        <v/>
      </c>
      <c r="C3" s="120"/>
      <c r="D3" s="119"/>
      <c r="E3" s="109"/>
      <c r="F3" s="121"/>
      <c r="G3" s="104">
        <f t="shared" ca="1" si="0"/>
        <v>45978.761887499997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45978.761887499997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45978.761887499997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45978.761887499997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45978.761887499997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45978.761887499997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45978.761887499997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45978.761887499997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45978.761887499997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45978.761887499997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45978.761887499997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45978.761887499997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45978.761887499997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45978.761887499997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45978.761887499997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45978.761887499997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45978.761887499997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45978.761887499997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45978.761887499997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45978.761887499997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45978.761887499997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45978.761887499997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45978.761887499997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45978.761887499997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45978.761887499997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45978.761887499997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45978.761887499997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45978.761887499997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45978.761887499997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45978.761887499997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45978.761887499997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45978.761887499997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45978.761887499997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45978.761887499997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45978.761887499997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45978.761887499997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45978.761887499997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45978.761887499997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45978.761887499997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45978.761887499997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45978.761887499997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45978.761887499997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45978.761887499997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45978.761887499997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45978.761887499997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45978.761887499997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45978.761887499997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45978.761887499997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45978.761887499997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45978.761887499997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45978.761887499997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45978.761887499997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45978.761887499997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45978.761887499997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45978.761887499997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45978.761887499997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45978.761887499997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45978.761887499997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45978.761887499997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45978.761887499997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45978.761887499997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45978.761887499997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45978.761887499997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45978.761887499997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45978.761887499997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45978.761887499997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45978.761887499997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45978.761887499997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45978.761887499997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45978.761887499997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45978.761887499997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45978.761887499997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45978.761887499997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45978.761887499997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45978.761887499997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45978.761887499997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45978.761887499997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45978.761887499997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45978.761887499997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45978.761887499997</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45978.761887499997</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45978.761887499997</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45978.761887499997</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45978.761887499997</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45978.761887499997</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2025-11-17T15:18:22Z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